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drawings/drawing4.xml" ContentType="application/vnd.openxmlformats-officedocument.drawing+xml"/>
  <Override PartName="/xl/ctrlProps/ctrlProp3.xml" ContentType="application/vnd.ms-excel.controlproperties+xml"/>
  <Override PartName="/xl/drawings/drawing5.xml" ContentType="application/vnd.openxmlformats-officedocument.drawing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 firstSheet="4" activeTab="4"/>
  </bookViews>
  <sheets>
    <sheet name="LMB" sheetId="1" state="hidden" r:id="rId1"/>
    <sheet name="UMB" sheetId="5" state="hidden" r:id="rId2"/>
    <sheet name="LTB" sheetId="7" state="hidden" r:id="rId3"/>
    <sheet name="UTB" sheetId="9" state="hidden" r:id="rId4"/>
    <sheet name="Disclaimer" sheetId="3" r:id="rId5"/>
    <sheet name="LMB-Calculation" sheetId="2" r:id="rId6"/>
    <sheet name="UMB-Calculation" sheetId="4" r:id="rId7"/>
    <sheet name="LTB-Calculation" sheetId="6" r:id="rId8"/>
    <sheet name="UTB-Calculation" sheetId="8" r:id="rId9"/>
  </sheets>
  <definedNames>
    <definedName name="Decision" localSheetId="2">LTB!$A$97</definedName>
    <definedName name="Decision" localSheetId="1">UMB!$A$97</definedName>
    <definedName name="Decision" localSheetId="3">UTB!$A$97</definedName>
    <definedName name="Decision">LMB!$A$97</definedName>
  </definedNames>
  <calcPr calcId="145621"/>
</workbook>
</file>

<file path=xl/calcChain.xml><?xml version="1.0" encoding="utf-8"?>
<calcChain xmlns="http://schemas.openxmlformats.org/spreadsheetml/2006/main">
  <c r="U5" i="9" l="1"/>
  <c r="U6" i="9"/>
  <c r="U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U49" i="9"/>
  <c r="U50" i="9"/>
  <c r="U51" i="9"/>
  <c r="U52" i="9"/>
  <c r="U53" i="9"/>
  <c r="U54" i="9"/>
  <c r="U55" i="9"/>
  <c r="U56" i="9"/>
  <c r="U57" i="9"/>
  <c r="U58" i="9"/>
  <c r="U59" i="9"/>
  <c r="U60" i="9"/>
  <c r="U61" i="9"/>
  <c r="U62" i="9"/>
  <c r="U63" i="9"/>
  <c r="U64" i="9"/>
  <c r="U65" i="9"/>
  <c r="U66" i="9"/>
  <c r="U67" i="9"/>
  <c r="U68" i="9"/>
  <c r="U69" i="9"/>
  <c r="U70" i="9"/>
  <c r="U71" i="9"/>
  <c r="U72" i="9"/>
  <c r="U73" i="9"/>
  <c r="U74" i="9"/>
  <c r="U75" i="9"/>
  <c r="U76" i="9"/>
  <c r="U77" i="9"/>
  <c r="U78" i="9"/>
  <c r="U79" i="9"/>
  <c r="U80" i="9"/>
  <c r="U81" i="9"/>
  <c r="U82" i="9"/>
  <c r="U83" i="9"/>
  <c r="U84" i="9"/>
  <c r="U85" i="9"/>
  <c r="U86" i="9"/>
  <c r="U87" i="9"/>
  <c r="U88" i="9"/>
  <c r="U89" i="9"/>
  <c r="U90" i="9"/>
  <c r="U91" i="9"/>
  <c r="U92" i="9"/>
  <c r="U93" i="9"/>
  <c r="U94" i="9"/>
  <c r="U95" i="9"/>
  <c r="U96" i="9"/>
  <c r="U4" i="9"/>
  <c r="U5" i="7"/>
  <c r="U6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5" i="7"/>
  <c r="U66" i="7"/>
  <c r="U67" i="7"/>
  <c r="U68" i="7"/>
  <c r="U69" i="7"/>
  <c r="U70" i="7"/>
  <c r="U71" i="7"/>
  <c r="U72" i="7"/>
  <c r="U73" i="7"/>
  <c r="U74" i="7"/>
  <c r="U75" i="7"/>
  <c r="U76" i="7"/>
  <c r="U77" i="7"/>
  <c r="U78" i="7"/>
  <c r="U79" i="7"/>
  <c r="U80" i="7"/>
  <c r="U81" i="7"/>
  <c r="U82" i="7"/>
  <c r="U83" i="7"/>
  <c r="U84" i="7"/>
  <c r="U85" i="7"/>
  <c r="U86" i="7"/>
  <c r="U87" i="7"/>
  <c r="U88" i="7"/>
  <c r="U89" i="7"/>
  <c r="U90" i="7"/>
  <c r="U91" i="7"/>
  <c r="U92" i="7"/>
  <c r="U93" i="7"/>
  <c r="U94" i="7"/>
  <c r="U95" i="7"/>
  <c r="U96" i="7"/>
  <c r="U4" i="7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U95" i="5"/>
  <c r="U96" i="5"/>
  <c r="U4" i="5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4" i="1"/>
  <c r="P96" i="9" l="1"/>
  <c r="Q96" i="9" s="1"/>
  <c r="O96" i="9"/>
  <c r="N96" i="9"/>
  <c r="M96" i="9"/>
  <c r="L96" i="9"/>
  <c r="P95" i="9"/>
  <c r="Q95" i="9" s="1"/>
  <c r="O95" i="9"/>
  <c r="N95" i="9"/>
  <c r="M95" i="9"/>
  <c r="L95" i="9"/>
  <c r="P94" i="9"/>
  <c r="Q94" i="9" s="1"/>
  <c r="O94" i="9"/>
  <c r="N94" i="9"/>
  <c r="M94" i="9"/>
  <c r="L94" i="9"/>
  <c r="P93" i="9"/>
  <c r="Q93" i="9" s="1"/>
  <c r="O93" i="9"/>
  <c r="N93" i="9"/>
  <c r="M93" i="9"/>
  <c r="L93" i="9"/>
  <c r="P92" i="9"/>
  <c r="Q92" i="9" s="1"/>
  <c r="O92" i="9"/>
  <c r="N92" i="9"/>
  <c r="M92" i="9"/>
  <c r="L92" i="9"/>
  <c r="P91" i="9"/>
  <c r="Q91" i="9" s="1"/>
  <c r="O91" i="9"/>
  <c r="N91" i="9"/>
  <c r="M91" i="9"/>
  <c r="L91" i="9"/>
  <c r="P90" i="9"/>
  <c r="Q90" i="9" s="1"/>
  <c r="O90" i="9"/>
  <c r="N90" i="9"/>
  <c r="M90" i="9"/>
  <c r="L90" i="9"/>
  <c r="P89" i="9"/>
  <c r="Q89" i="9" s="1"/>
  <c r="O89" i="9"/>
  <c r="N89" i="9"/>
  <c r="M89" i="9"/>
  <c r="L89" i="9"/>
  <c r="P88" i="9"/>
  <c r="Q88" i="9" s="1"/>
  <c r="O88" i="9"/>
  <c r="N88" i="9"/>
  <c r="M88" i="9"/>
  <c r="L88" i="9"/>
  <c r="P87" i="9"/>
  <c r="Q87" i="9" s="1"/>
  <c r="O87" i="9"/>
  <c r="N87" i="9"/>
  <c r="M87" i="9"/>
  <c r="L87" i="9"/>
  <c r="P86" i="9"/>
  <c r="Q86" i="9" s="1"/>
  <c r="O86" i="9"/>
  <c r="N86" i="9"/>
  <c r="M86" i="9"/>
  <c r="L86" i="9"/>
  <c r="P85" i="9"/>
  <c r="Q85" i="9" s="1"/>
  <c r="O85" i="9"/>
  <c r="N85" i="9"/>
  <c r="M85" i="9"/>
  <c r="L85" i="9"/>
  <c r="P84" i="9"/>
  <c r="Q84" i="9" s="1"/>
  <c r="O84" i="9"/>
  <c r="N84" i="9"/>
  <c r="M84" i="9"/>
  <c r="L84" i="9"/>
  <c r="P83" i="9"/>
  <c r="Q83" i="9" s="1"/>
  <c r="O83" i="9"/>
  <c r="N83" i="9"/>
  <c r="M83" i="9"/>
  <c r="L83" i="9"/>
  <c r="P82" i="9"/>
  <c r="Q82" i="9" s="1"/>
  <c r="O82" i="9"/>
  <c r="N82" i="9"/>
  <c r="M82" i="9"/>
  <c r="L82" i="9"/>
  <c r="P81" i="9"/>
  <c r="Q81" i="9" s="1"/>
  <c r="O81" i="9"/>
  <c r="N81" i="9"/>
  <c r="M81" i="9"/>
  <c r="L81" i="9"/>
  <c r="P80" i="9"/>
  <c r="Q80" i="9" s="1"/>
  <c r="O80" i="9"/>
  <c r="N80" i="9"/>
  <c r="M80" i="9"/>
  <c r="L80" i="9"/>
  <c r="P79" i="9"/>
  <c r="Q79" i="9" s="1"/>
  <c r="O79" i="9"/>
  <c r="N79" i="9"/>
  <c r="M79" i="9"/>
  <c r="L79" i="9"/>
  <c r="P78" i="9"/>
  <c r="Q78" i="9" s="1"/>
  <c r="O78" i="9"/>
  <c r="N78" i="9"/>
  <c r="M78" i="9"/>
  <c r="L78" i="9"/>
  <c r="P77" i="9"/>
  <c r="Q77" i="9" s="1"/>
  <c r="O77" i="9"/>
  <c r="N77" i="9"/>
  <c r="M77" i="9"/>
  <c r="L77" i="9"/>
  <c r="P76" i="9"/>
  <c r="Q76" i="9" s="1"/>
  <c r="O76" i="9"/>
  <c r="N76" i="9"/>
  <c r="M76" i="9"/>
  <c r="L76" i="9"/>
  <c r="P75" i="9"/>
  <c r="Q75" i="9" s="1"/>
  <c r="O75" i="9"/>
  <c r="N75" i="9"/>
  <c r="M75" i="9"/>
  <c r="L75" i="9"/>
  <c r="P74" i="9"/>
  <c r="Q74" i="9" s="1"/>
  <c r="O74" i="9"/>
  <c r="N74" i="9"/>
  <c r="M74" i="9"/>
  <c r="L74" i="9"/>
  <c r="P73" i="9"/>
  <c r="Q73" i="9" s="1"/>
  <c r="O73" i="9"/>
  <c r="N73" i="9"/>
  <c r="M73" i="9"/>
  <c r="L73" i="9"/>
  <c r="P72" i="9"/>
  <c r="Q72" i="9" s="1"/>
  <c r="O72" i="9"/>
  <c r="N72" i="9"/>
  <c r="M72" i="9"/>
  <c r="L72" i="9"/>
  <c r="P71" i="9"/>
  <c r="Q71" i="9" s="1"/>
  <c r="O71" i="9"/>
  <c r="N71" i="9"/>
  <c r="M71" i="9"/>
  <c r="L71" i="9"/>
  <c r="P70" i="9"/>
  <c r="Q70" i="9" s="1"/>
  <c r="O70" i="9"/>
  <c r="N70" i="9"/>
  <c r="M70" i="9"/>
  <c r="L70" i="9"/>
  <c r="P69" i="9"/>
  <c r="Q69" i="9" s="1"/>
  <c r="O69" i="9"/>
  <c r="N69" i="9"/>
  <c r="M69" i="9"/>
  <c r="L69" i="9"/>
  <c r="P68" i="9"/>
  <c r="Q68" i="9" s="1"/>
  <c r="O68" i="9"/>
  <c r="N68" i="9"/>
  <c r="M68" i="9"/>
  <c r="L68" i="9"/>
  <c r="P67" i="9"/>
  <c r="Q67" i="9" s="1"/>
  <c r="O67" i="9"/>
  <c r="N67" i="9"/>
  <c r="M67" i="9"/>
  <c r="L67" i="9"/>
  <c r="P66" i="9"/>
  <c r="Q66" i="9" s="1"/>
  <c r="O66" i="9"/>
  <c r="N66" i="9"/>
  <c r="M66" i="9"/>
  <c r="L66" i="9"/>
  <c r="P65" i="9"/>
  <c r="Q65" i="9" s="1"/>
  <c r="O65" i="9"/>
  <c r="N65" i="9"/>
  <c r="M65" i="9"/>
  <c r="L65" i="9"/>
  <c r="P64" i="9"/>
  <c r="Q64" i="9" s="1"/>
  <c r="O64" i="9"/>
  <c r="N64" i="9"/>
  <c r="M64" i="9"/>
  <c r="L64" i="9"/>
  <c r="P63" i="9"/>
  <c r="Q63" i="9" s="1"/>
  <c r="O63" i="9"/>
  <c r="N63" i="9"/>
  <c r="M63" i="9"/>
  <c r="L63" i="9"/>
  <c r="P62" i="9"/>
  <c r="Q62" i="9" s="1"/>
  <c r="O62" i="9"/>
  <c r="N62" i="9"/>
  <c r="M62" i="9"/>
  <c r="L62" i="9"/>
  <c r="P61" i="9"/>
  <c r="Q61" i="9" s="1"/>
  <c r="O61" i="9"/>
  <c r="N61" i="9"/>
  <c r="M61" i="9"/>
  <c r="L61" i="9"/>
  <c r="P60" i="9"/>
  <c r="Q60" i="9" s="1"/>
  <c r="O60" i="9"/>
  <c r="N60" i="9"/>
  <c r="M60" i="9"/>
  <c r="L60" i="9"/>
  <c r="P59" i="9"/>
  <c r="Q59" i="9" s="1"/>
  <c r="O59" i="9"/>
  <c r="N59" i="9"/>
  <c r="M59" i="9"/>
  <c r="L59" i="9"/>
  <c r="P58" i="9"/>
  <c r="Q58" i="9" s="1"/>
  <c r="O58" i="9"/>
  <c r="N58" i="9"/>
  <c r="M58" i="9"/>
  <c r="L58" i="9"/>
  <c r="P57" i="9"/>
  <c r="Q57" i="9" s="1"/>
  <c r="O57" i="9"/>
  <c r="N57" i="9"/>
  <c r="M57" i="9"/>
  <c r="L57" i="9"/>
  <c r="P56" i="9"/>
  <c r="Q56" i="9" s="1"/>
  <c r="O56" i="9"/>
  <c r="N56" i="9"/>
  <c r="M56" i="9"/>
  <c r="L56" i="9"/>
  <c r="P55" i="9"/>
  <c r="Q55" i="9" s="1"/>
  <c r="O55" i="9"/>
  <c r="N55" i="9"/>
  <c r="M55" i="9"/>
  <c r="L55" i="9"/>
  <c r="P54" i="9"/>
  <c r="Q54" i="9" s="1"/>
  <c r="O54" i="9"/>
  <c r="N54" i="9"/>
  <c r="M54" i="9"/>
  <c r="L54" i="9"/>
  <c r="P53" i="9"/>
  <c r="Q53" i="9" s="1"/>
  <c r="O53" i="9"/>
  <c r="N53" i="9"/>
  <c r="M53" i="9"/>
  <c r="L53" i="9"/>
  <c r="P52" i="9"/>
  <c r="Q52" i="9" s="1"/>
  <c r="O52" i="9"/>
  <c r="N52" i="9"/>
  <c r="M52" i="9"/>
  <c r="L52" i="9"/>
  <c r="P51" i="9"/>
  <c r="Q51" i="9" s="1"/>
  <c r="O51" i="9"/>
  <c r="N51" i="9"/>
  <c r="M51" i="9"/>
  <c r="L51" i="9"/>
  <c r="P50" i="9"/>
  <c r="Q50" i="9" s="1"/>
  <c r="O50" i="9"/>
  <c r="N50" i="9"/>
  <c r="M50" i="9"/>
  <c r="L50" i="9"/>
  <c r="P49" i="9"/>
  <c r="Q49" i="9" s="1"/>
  <c r="O49" i="9"/>
  <c r="N49" i="9"/>
  <c r="M49" i="9"/>
  <c r="L49" i="9"/>
  <c r="P48" i="9"/>
  <c r="Q48" i="9" s="1"/>
  <c r="O48" i="9"/>
  <c r="N48" i="9"/>
  <c r="M48" i="9"/>
  <c r="L48" i="9"/>
  <c r="P47" i="9"/>
  <c r="Q47" i="9" s="1"/>
  <c r="O47" i="9"/>
  <c r="N47" i="9"/>
  <c r="M47" i="9"/>
  <c r="L47" i="9"/>
  <c r="P46" i="9"/>
  <c r="Q46" i="9" s="1"/>
  <c r="O46" i="9"/>
  <c r="N46" i="9"/>
  <c r="M46" i="9"/>
  <c r="L46" i="9"/>
  <c r="P45" i="9"/>
  <c r="Q45" i="9" s="1"/>
  <c r="O45" i="9"/>
  <c r="N45" i="9"/>
  <c r="M45" i="9"/>
  <c r="L45" i="9"/>
  <c r="P44" i="9"/>
  <c r="Q44" i="9" s="1"/>
  <c r="O44" i="9"/>
  <c r="N44" i="9"/>
  <c r="M44" i="9"/>
  <c r="L44" i="9"/>
  <c r="Q43" i="9"/>
  <c r="P43" i="9"/>
  <c r="O43" i="9"/>
  <c r="N43" i="9"/>
  <c r="M43" i="9"/>
  <c r="L43" i="9"/>
  <c r="P42" i="9"/>
  <c r="Q42" i="9" s="1"/>
  <c r="O42" i="9"/>
  <c r="N42" i="9"/>
  <c r="M42" i="9"/>
  <c r="L42" i="9"/>
  <c r="P41" i="9"/>
  <c r="Q41" i="9" s="1"/>
  <c r="O41" i="9"/>
  <c r="N41" i="9"/>
  <c r="M41" i="9"/>
  <c r="L41" i="9"/>
  <c r="P40" i="9"/>
  <c r="Q40" i="9" s="1"/>
  <c r="O40" i="9"/>
  <c r="N40" i="9"/>
  <c r="M40" i="9"/>
  <c r="L40" i="9"/>
  <c r="P39" i="9"/>
  <c r="Q39" i="9" s="1"/>
  <c r="O39" i="9"/>
  <c r="N39" i="9"/>
  <c r="M39" i="9"/>
  <c r="L39" i="9"/>
  <c r="Q38" i="9"/>
  <c r="P38" i="9"/>
  <c r="O38" i="9"/>
  <c r="N38" i="9"/>
  <c r="M38" i="9"/>
  <c r="L38" i="9"/>
  <c r="P37" i="9"/>
  <c r="Q37" i="9" s="1"/>
  <c r="O37" i="9"/>
  <c r="N37" i="9"/>
  <c r="M37" i="9"/>
  <c r="L37" i="9"/>
  <c r="P36" i="9"/>
  <c r="Q36" i="9" s="1"/>
  <c r="O36" i="9"/>
  <c r="N36" i="9"/>
  <c r="M36" i="9"/>
  <c r="L36" i="9"/>
  <c r="P35" i="9"/>
  <c r="Q35" i="9" s="1"/>
  <c r="O35" i="9"/>
  <c r="N35" i="9"/>
  <c r="M35" i="9"/>
  <c r="L35" i="9"/>
  <c r="P34" i="9"/>
  <c r="Q34" i="9" s="1"/>
  <c r="O34" i="9"/>
  <c r="N34" i="9"/>
  <c r="M34" i="9"/>
  <c r="L34" i="9"/>
  <c r="P33" i="9"/>
  <c r="Q33" i="9" s="1"/>
  <c r="O33" i="9"/>
  <c r="N33" i="9"/>
  <c r="M33" i="9"/>
  <c r="L33" i="9"/>
  <c r="P32" i="9"/>
  <c r="Q32" i="9" s="1"/>
  <c r="O32" i="9"/>
  <c r="N32" i="9"/>
  <c r="M32" i="9"/>
  <c r="L32" i="9"/>
  <c r="P31" i="9"/>
  <c r="Q31" i="9" s="1"/>
  <c r="O31" i="9"/>
  <c r="N31" i="9"/>
  <c r="M31" i="9"/>
  <c r="L31" i="9"/>
  <c r="P30" i="9"/>
  <c r="Q30" i="9" s="1"/>
  <c r="O30" i="9"/>
  <c r="N30" i="9"/>
  <c r="M30" i="9"/>
  <c r="L30" i="9"/>
  <c r="P29" i="9"/>
  <c r="Q29" i="9" s="1"/>
  <c r="O29" i="9"/>
  <c r="N29" i="9"/>
  <c r="M29" i="9"/>
  <c r="L29" i="9"/>
  <c r="P28" i="9"/>
  <c r="Q28" i="9" s="1"/>
  <c r="O28" i="9"/>
  <c r="N28" i="9"/>
  <c r="M28" i="9"/>
  <c r="L28" i="9"/>
  <c r="P27" i="9"/>
  <c r="Q27" i="9" s="1"/>
  <c r="O27" i="9"/>
  <c r="N27" i="9"/>
  <c r="M27" i="9"/>
  <c r="L27" i="9"/>
  <c r="P26" i="9"/>
  <c r="Q26" i="9" s="1"/>
  <c r="O26" i="9"/>
  <c r="N26" i="9"/>
  <c r="M26" i="9"/>
  <c r="L26" i="9"/>
  <c r="P25" i="9"/>
  <c r="Q25" i="9" s="1"/>
  <c r="O25" i="9"/>
  <c r="N25" i="9"/>
  <c r="M25" i="9"/>
  <c r="L25" i="9"/>
  <c r="P24" i="9"/>
  <c r="Q24" i="9" s="1"/>
  <c r="O24" i="9"/>
  <c r="N24" i="9"/>
  <c r="M24" i="9"/>
  <c r="L24" i="9"/>
  <c r="P23" i="9"/>
  <c r="Q23" i="9" s="1"/>
  <c r="O23" i="9"/>
  <c r="N23" i="9"/>
  <c r="M23" i="9"/>
  <c r="L23" i="9"/>
  <c r="P22" i="9"/>
  <c r="Q22" i="9" s="1"/>
  <c r="O22" i="9"/>
  <c r="N22" i="9"/>
  <c r="M22" i="9"/>
  <c r="L22" i="9"/>
  <c r="P21" i="9"/>
  <c r="Q21" i="9" s="1"/>
  <c r="O21" i="9"/>
  <c r="N21" i="9"/>
  <c r="M21" i="9"/>
  <c r="L21" i="9"/>
  <c r="P20" i="9"/>
  <c r="Q20" i="9" s="1"/>
  <c r="O20" i="9"/>
  <c r="N20" i="9"/>
  <c r="M20" i="9"/>
  <c r="L20" i="9"/>
  <c r="P19" i="9"/>
  <c r="Q19" i="9" s="1"/>
  <c r="O19" i="9"/>
  <c r="N19" i="9"/>
  <c r="M19" i="9"/>
  <c r="L19" i="9"/>
  <c r="P18" i="9"/>
  <c r="Q18" i="9" s="1"/>
  <c r="O18" i="9"/>
  <c r="N18" i="9"/>
  <c r="M18" i="9"/>
  <c r="L18" i="9"/>
  <c r="P17" i="9"/>
  <c r="Q17" i="9" s="1"/>
  <c r="O17" i="9"/>
  <c r="N17" i="9"/>
  <c r="M17" i="9"/>
  <c r="L17" i="9"/>
  <c r="P16" i="9"/>
  <c r="Q16" i="9" s="1"/>
  <c r="O16" i="9"/>
  <c r="N16" i="9"/>
  <c r="M16" i="9"/>
  <c r="L16" i="9"/>
  <c r="P15" i="9"/>
  <c r="Q15" i="9" s="1"/>
  <c r="O15" i="9"/>
  <c r="N15" i="9"/>
  <c r="M15" i="9"/>
  <c r="L15" i="9"/>
  <c r="P14" i="9"/>
  <c r="Q14" i="9" s="1"/>
  <c r="O14" i="9"/>
  <c r="N14" i="9"/>
  <c r="M14" i="9"/>
  <c r="L14" i="9"/>
  <c r="P13" i="9"/>
  <c r="Q13" i="9" s="1"/>
  <c r="O13" i="9"/>
  <c r="N13" i="9"/>
  <c r="M13" i="9"/>
  <c r="L13" i="9"/>
  <c r="P12" i="9"/>
  <c r="Q12" i="9" s="1"/>
  <c r="O12" i="9"/>
  <c r="N12" i="9"/>
  <c r="M12" i="9"/>
  <c r="L12" i="9"/>
  <c r="P11" i="9"/>
  <c r="Q11" i="9" s="1"/>
  <c r="O11" i="9"/>
  <c r="N11" i="9"/>
  <c r="M11" i="9"/>
  <c r="L11" i="9"/>
  <c r="P10" i="9"/>
  <c r="Q10" i="9" s="1"/>
  <c r="O10" i="9"/>
  <c r="N10" i="9"/>
  <c r="M10" i="9"/>
  <c r="L10" i="9"/>
  <c r="P9" i="9"/>
  <c r="Q9" i="9" s="1"/>
  <c r="O9" i="9"/>
  <c r="N9" i="9"/>
  <c r="M9" i="9"/>
  <c r="L9" i="9"/>
  <c r="P8" i="9"/>
  <c r="Q8" i="9" s="1"/>
  <c r="O8" i="9"/>
  <c r="N8" i="9"/>
  <c r="M8" i="9"/>
  <c r="L8" i="9"/>
  <c r="P7" i="9"/>
  <c r="Q7" i="9" s="1"/>
  <c r="O7" i="9"/>
  <c r="N7" i="9"/>
  <c r="M7" i="9"/>
  <c r="L7" i="9"/>
  <c r="P6" i="9"/>
  <c r="Q6" i="9" s="1"/>
  <c r="O6" i="9"/>
  <c r="N6" i="9"/>
  <c r="M6" i="9"/>
  <c r="L6" i="9"/>
  <c r="P5" i="9"/>
  <c r="Q5" i="9" s="1"/>
  <c r="O5" i="9"/>
  <c r="N5" i="9"/>
  <c r="M5" i="9"/>
  <c r="L5" i="9"/>
  <c r="P4" i="9"/>
  <c r="Q4" i="9" s="1"/>
  <c r="D22" i="8" s="1"/>
  <c r="O4" i="9"/>
  <c r="F16" i="8" s="1"/>
  <c r="N4" i="9"/>
  <c r="F17" i="8" s="1"/>
  <c r="M4" i="9"/>
  <c r="F18" i="8" s="1"/>
  <c r="L4" i="9"/>
  <c r="P96" i="7"/>
  <c r="Q96" i="7" s="1"/>
  <c r="O96" i="7"/>
  <c r="N96" i="7"/>
  <c r="M96" i="7"/>
  <c r="L96" i="7"/>
  <c r="P95" i="7"/>
  <c r="Q95" i="7" s="1"/>
  <c r="O95" i="7"/>
  <c r="N95" i="7"/>
  <c r="M95" i="7"/>
  <c r="L95" i="7"/>
  <c r="P94" i="7"/>
  <c r="Q94" i="7" s="1"/>
  <c r="O94" i="7"/>
  <c r="N94" i="7"/>
  <c r="M94" i="7"/>
  <c r="L94" i="7"/>
  <c r="P93" i="7"/>
  <c r="Q93" i="7" s="1"/>
  <c r="O93" i="7"/>
  <c r="N93" i="7"/>
  <c r="M93" i="7"/>
  <c r="L93" i="7"/>
  <c r="P92" i="7"/>
  <c r="Q92" i="7" s="1"/>
  <c r="O92" i="7"/>
  <c r="N92" i="7"/>
  <c r="M92" i="7"/>
  <c r="L92" i="7"/>
  <c r="P91" i="7"/>
  <c r="Q91" i="7" s="1"/>
  <c r="O91" i="7"/>
  <c r="N91" i="7"/>
  <c r="R91" i="7" s="1"/>
  <c r="M91" i="7"/>
  <c r="L91" i="7"/>
  <c r="P90" i="7"/>
  <c r="Q90" i="7" s="1"/>
  <c r="O90" i="7"/>
  <c r="N90" i="7"/>
  <c r="M90" i="7"/>
  <c r="L90" i="7"/>
  <c r="P89" i="7"/>
  <c r="Q89" i="7" s="1"/>
  <c r="O89" i="7"/>
  <c r="N89" i="7"/>
  <c r="M89" i="7"/>
  <c r="L89" i="7"/>
  <c r="P88" i="7"/>
  <c r="Q88" i="7" s="1"/>
  <c r="O88" i="7"/>
  <c r="N88" i="7"/>
  <c r="M88" i="7"/>
  <c r="L88" i="7"/>
  <c r="P87" i="7"/>
  <c r="Q87" i="7" s="1"/>
  <c r="O87" i="7"/>
  <c r="N87" i="7"/>
  <c r="M87" i="7"/>
  <c r="L87" i="7"/>
  <c r="P86" i="7"/>
  <c r="Q86" i="7" s="1"/>
  <c r="O86" i="7"/>
  <c r="N86" i="7"/>
  <c r="M86" i="7"/>
  <c r="L86" i="7"/>
  <c r="P85" i="7"/>
  <c r="Q85" i="7" s="1"/>
  <c r="O85" i="7"/>
  <c r="N85" i="7"/>
  <c r="M85" i="7"/>
  <c r="L85" i="7"/>
  <c r="P84" i="7"/>
  <c r="Q84" i="7" s="1"/>
  <c r="O84" i="7"/>
  <c r="N84" i="7"/>
  <c r="M84" i="7"/>
  <c r="L84" i="7"/>
  <c r="P83" i="7"/>
  <c r="Q83" i="7" s="1"/>
  <c r="O83" i="7"/>
  <c r="N83" i="7"/>
  <c r="M83" i="7"/>
  <c r="L83" i="7"/>
  <c r="P82" i="7"/>
  <c r="Q82" i="7" s="1"/>
  <c r="O82" i="7"/>
  <c r="N82" i="7"/>
  <c r="M82" i="7"/>
  <c r="L82" i="7"/>
  <c r="P81" i="7"/>
  <c r="Q81" i="7" s="1"/>
  <c r="O81" i="7"/>
  <c r="N81" i="7"/>
  <c r="M81" i="7"/>
  <c r="L81" i="7"/>
  <c r="P80" i="7"/>
  <c r="Q80" i="7" s="1"/>
  <c r="O80" i="7"/>
  <c r="N80" i="7"/>
  <c r="M80" i="7"/>
  <c r="L80" i="7"/>
  <c r="P79" i="7"/>
  <c r="Q79" i="7" s="1"/>
  <c r="O79" i="7"/>
  <c r="N79" i="7"/>
  <c r="M79" i="7"/>
  <c r="L79" i="7"/>
  <c r="P78" i="7"/>
  <c r="Q78" i="7" s="1"/>
  <c r="O78" i="7"/>
  <c r="N78" i="7"/>
  <c r="M78" i="7"/>
  <c r="L78" i="7"/>
  <c r="P77" i="7"/>
  <c r="Q77" i="7" s="1"/>
  <c r="O77" i="7"/>
  <c r="N77" i="7"/>
  <c r="M77" i="7"/>
  <c r="L77" i="7"/>
  <c r="P76" i="7"/>
  <c r="Q76" i="7" s="1"/>
  <c r="O76" i="7"/>
  <c r="N76" i="7"/>
  <c r="M76" i="7"/>
  <c r="L76" i="7"/>
  <c r="P75" i="7"/>
  <c r="Q75" i="7" s="1"/>
  <c r="O75" i="7"/>
  <c r="N75" i="7"/>
  <c r="M75" i="7"/>
  <c r="L75" i="7"/>
  <c r="P74" i="7"/>
  <c r="Q74" i="7" s="1"/>
  <c r="O74" i="7"/>
  <c r="N74" i="7"/>
  <c r="M74" i="7"/>
  <c r="L74" i="7"/>
  <c r="P73" i="7"/>
  <c r="Q73" i="7" s="1"/>
  <c r="O73" i="7"/>
  <c r="N73" i="7"/>
  <c r="M73" i="7"/>
  <c r="L73" i="7"/>
  <c r="P72" i="7"/>
  <c r="Q72" i="7" s="1"/>
  <c r="O72" i="7"/>
  <c r="N72" i="7"/>
  <c r="M72" i="7"/>
  <c r="L72" i="7"/>
  <c r="P71" i="7"/>
  <c r="Q71" i="7" s="1"/>
  <c r="O71" i="7"/>
  <c r="N71" i="7"/>
  <c r="M71" i="7"/>
  <c r="L71" i="7"/>
  <c r="P70" i="7"/>
  <c r="Q70" i="7" s="1"/>
  <c r="O70" i="7"/>
  <c r="N70" i="7"/>
  <c r="M70" i="7"/>
  <c r="L70" i="7"/>
  <c r="P69" i="7"/>
  <c r="Q69" i="7" s="1"/>
  <c r="O69" i="7"/>
  <c r="N69" i="7"/>
  <c r="M69" i="7"/>
  <c r="L69" i="7"/>
  <c r="P68" i="7"/>
  <c r="Q68" i="7" s="1"/>
  <c r="O68" i="7"/>
  <c r="N68" i="7"/>
  <c r="M68" i="7"/>
  <c r="L68" i="7"/>
  <c r="P67" i="7"/>
  <c r="Q67" i="7" s="1"/>
  <c r="O67" i="7"/>
  <c r="N67" i="7"/>
  <c r="M67" i="7"/>
  <c r="L67" i="7"/>
  <c r="P66" i="7"/>
  <c r="Q66" i="7" s="1"/>
  <c r="O66" i="7"/>
  <c r="N66" i="7"/>
  <c r="M66" i="7"/>
  <c r="L66" i="7"/>
  <c r="P65" i="7"/>
  <c r="Q65" i="7" s="1"/>
  <c r="O65" i="7"/>
  <c r="N65" i="7"/>
  <c r="M65" i="7"/>
  <c r="L65" i="7"/>
  <c r="P64" i="7"/>
  <c r="Q64" i="7" s="1"/>
  <c r="O64" i="7"/>
  <c r="N64" i="7"/>
  <c r="M64" i="7"/>
  <c r="L64" i="7"/>
  <c r="P63" i="7"/>
  <c r="Q63" i="7" s="1"/>
  <c r="O63" i="7"/>
  <c r="N63" i="7"/>
  <c r="M63" i="7"/>
  <c r="L63" i="7"/>
  <c r="P62" i="7"/>
  <c r="Q62" i="7" s="1"/>
  <c r="O62" i="7"/>
  <c r="N62" i="7"/>
  <c r="M62" i="7"/>
  <c r="L62" i="7"/>
  <c r="P61" i="7"/>
  <c r="Q61" i="7" s="1"/>
  <c r="O61" i="7"/>
  <c r="N61" i="7"/>
  <c r="M61" i="7"/>
  <c r="L61" i="7"/>
  <c r="P60" i="7"/>
  <c r="Q60" i="7" s="1"/>
  <c r="O60" i="7"/>
  <c r="N60" i="7"/>
  <c r="M60" i="7"/>
  <c r="L60" i="7"/>
  <c r="P59" i="7"/>
  <c r="Q59" i="7" s="1"/>
  <c r="O59" i="7"/>
  <c r="N59" i="7"/>
  <c r="M59" i="7"/>
  <c r="L59" i="7"/>
  <c r="P58" i="7"/>
  <c r="Q58" i="7" s="1"/>
  <c r="O58" i="7"/>
  <c r="N58" i="7"/>
  <c r="M58" i="7"/>
  <c r="L58" i="7"/>
  <c r="P57" i="7"/>
  <c r="Q57" i="7" s="1"/>
  <c r="O57" i="7"/>
  <c r="N57" i="7"/>
  <c r="M57" i="7"/>
  <c r="L57" i="7"/>
  <c r="P56" i="7"/>
  <c r="Q56" i="7" s="1"/>
  <c r="O56" i="7"/>
  <c r="N56" i="7"/>
  <c r="M56" i="7"/>
  <c r="L56" i="7"/>
  <c r="P55" i="7"/>
  <c r="Q55" i="7" s="1"/>
  <c r="O55" i="7"/>
  <c r="N55" i="7"/>
  <c r="M55" i="7"/>
  <c r="L55" i="7"/>
  <c r="P54" i="7"/>
  <c r="Q54" i="7" s="1"/>
  <c r="O54" i="7"/>
  <c r="N54" i="7"/>
  <c r="M54" i="7"/>
  <c r="L54" i="7"/>
  <c r="P53" i="7"/>
  <c r="Q53" i="7" s="1"/>
  <c r="O53" i="7"/>
  <c r="N53" i="7"/>
  <c r="M53" i="7"/>
  <c r="L53" i="7"/>
  <c r="P52" i="7"/>
  <c r="Q52" i="7" s="1"/>
  <c r="O52" i="7"/>
  <c r="N52" i="7"/>
  <c r="M52" i="7"/>
  <c r="L52" i="7"/>
  <c r="P51" i="7"/>
  <c r="Q51" i="7" s="1"/>
  <c r="O51" i="7"/>
  <c r="N51" i="7"/>
  <c r="M51" i="7"/>
  <c r="L51" i="7"/>
  <c r="P50" i="7"/>
  <c r="Q50" i="7" s="1"/>
  <c r="O50" i="7"/>
  <c r="N50" i="7"/>
  <c r="M50" i="7"/>
  <c r="L50" i="7"/>
  <c r="P49" i="7"/>
  <c r="Q49" i="7" s="1"/>
  <c r="O49" i="7"/>
  <c r="N49" i="7"/>
  <c r="M49" i="7"/>
  <c r="L49" i="7"/>
  <c r="P48" i="7"/>
  <c r="Q48" i="7" s="1"/>
  <c r="O48" i="7"/>
  <c r="N48" i="7"/>
  <c r="M48" i="7"/>
  <c r="L48" i="7"/>
  <c r="P47" i="7"/>
  <c r="Q47" i="7" s="1"/>
  <c r="O47" i="7"/>
  <c r="N47" i="7"/>
  <c r="M47" i="7"/>
  <c r="L47" i="7"/>
  <c r="P46" i="7"/>
  <c r="Q46" i="7" s="1"/>
  <c r="O46" i="7"/>
  <c r="N46" i="7"/>
  <c r="M46" i="7"/>
  <c r="L46" i="7"/>
  <c r="P45" i="7"/>
  <c r="Q45" i="7" s="1"/>
  <c r="O45" i="7"/>
  <c r="N45" i="7"/>
  <c r="M45" i="7"/>
  <c r="L45" i="7"/>
  <c r="P44" i="7"/>
  <c r="Q44" i="7" s="1"/>
  <c r="O44" i="7"/>
  <c r="N44" i="7"/>
  <c r="M44" i="7"/>
  <c r="L44" i="7"/>
  <c r="P43" i="7"/>
  <c r="Q43" i="7" s="1"/>
  <c r="O43" i="7"/>
  <c r="N43" i="7"/>
  <c r="M43" i="7"/>
  <c r="L43" i="7"/>
  <c r="P42" i="7"/>
  <c r="Q42" i="7" s="1"/>
  <c r="O42" i="7"/>
  <c r="N42" i="7"/>
  <c r="M42" i="7"/>
  <c r="L42" i="7"/>
  <c r="P41" i="7"/>
  <c r="Q41" i="7" s="1"/>
  <c r="O41" i="7"/>
  <c r="N41" i="7"/>
  <c r="M41" i="7"/>
  <c r="L41" i="7"/>
  <c r="P40" i="7"/>
  <c r="Q40" i="7" s="1"/>
  <c r="O40" i="7"/>
  <c r="N40" i="7"/>
  <c r="M40" i="7"/>
  <c r="L40" i="7"/>
  <c r="P39" i="7"/>
  <c r="Q39" i="7" s="1"/>
  <c r="O39" i="7"/>
  <c r="N39" i="7"/>
  <c r="M39" i="7"/>
  <c r="L39" i="7"/>
  <c r="P38" i="7"/>
  <c r="Q38" i="7" s="1"/>
  <c r="O38" i="7"/>
  <c r="N38" i="7"/>
  <c r="M38" i="7"/>
  <c r="L38" i="7"/>
  <c r="P37" i="7"/>
  <c r="Q37" i="7" s="1"/>
  <c r="O37" i="7"/>
  <c r="N37" i="7"/>
  <c r="M37" i="7"/>
  <c r="L37" i="7"/>
  <c r="P36" i="7"/>
  <c r="Q36" i="7" s="1"/>
  <c r="O36" i="7"/>
  <c r="N36" i="7"/>
  <c r="M36" i="7"/>
  <c r="L36" i="7"/>
  <c r="P35" i="7"/>
  <c r="Q35" i="7" s="1"/>
  <c r="O35" i="7"/>
  <c r="N35" i="7"/>
  <c r="M35" i="7"/>
  <c r="L35" i="7"/>
  <c r="P34" i="7"/>
  <c r="Q34" i="7" s="1"/>
  <c r="O34" i="7"/>
  <c r="N34" i="7"/>
  <c r="M34" i="7"/>
  <c r="L34" i="7"/>
  <c r="P33" i="7"/>
  <c r="Q33" i="7" s="1"/>
  <c r="O33" i="7"/>
  <c r="N33" i="7"/>
  <c r="M33" i="7"/>
  <c r="L33" i="7"/>
  <c r="P32" i="7"/>
  <c r="Q32" i="7" s="1"/>
  <c r="O32" i="7"/>
  <c r="N32" i="7"/>
  <c r="M32" i="7"/>
  <c r="L32" i="7"/>
  <c r="P31" i="7"/>
  <c r="Q31" i="7" s="1"/>
  <c r="O31" i="7"/>
  <c r="N31" i="7"/>
  <c r="M31" i="7"/>
  <c r="L31" i="7"/>
  <c r="P30" i="7"/>
  <c r="Q30" i="7" s="1"/>
  <c r="O30" i="7"/>
  <c r="N30" i="7"/>
  <c r="M30" i="7"/>
  <c r="L30" i="7"/>
  <c r="P29" i="7"/>
  <c r="Q29" i="7" s="1"/>
  <c r="O29" i="7"/>
  <c r="N29" i="7"/>
  <c r="M29" i="7"/>
  <c r="L29" i="7"/>
  <c r="P28" i="7"/>
  <c r="Q28" i="7" s="1"/>
  <c r="O28" i="7"/>
  <c r="N28" i="7"/>
  <c r="M28" i="7"/>
  <c r="L28" i="7"/>
  <c r="P27" i="7"/>
  <c r="Q27" i="7" s="1"/>
  <c r="O27" i="7"/>
  <c r="N27" i="7"/>
  <c r="M27" i="7"/>
  <c r="L27" i="7"/>
  <c r="P26" i="7"/>
  <c r="Q26" i="7" s="1"/>
  <c r="O26" i="7"/>
  <c r="N26" i="7"/>
  <c r="M26" i="7"/>
  <c r="L26" i="7"/>
  <c r="P25" i="7"/>
  <c r="Q25" i="7" s="1"/>
  <c r="O25" i="7"/>
  <c r="N25" i="7"/>
  <c r="M25" i="7"/>
  <c r="L25" i="7"/>
  <c r="P24" i="7"/>
  <c r="Q24" i="7" s="1"/>
  <c r="O24" i="7"/>
  <c r="N24" i="7"/>
  <c r="M24" i="7"/>
  <c r="L24" i="7"/>
  <c r="P23" i="7"/>
  <c r="Q23" i="7" s="1"/>
  <c r="O23" i="7"/>
  <c r="N23" i="7"/>
  <c r="M23" i="7"/>
  <c r="L23" i="7"/>
  <c r="P22" i="7"/>
  <c r="Q22" i="7" s="1"/>
  <c r="O22" i="7"/>
  <c r="N22" i="7"/>
  <c r="M22" i="7"/>
  <c r="L22" i="7"/>
  <c r="P21" i="7"/>
  <c r="Q21" i="7" s="1"/>
  <c r="O21" i="7"/>
  <c r="N21" i="7"/>
  <c r="M21" i="7"/>
  <c r="L21" i="7"/>
  <c r="P20" i="7"/>
  <c r="Q20" i="7" s="1"/>
  <c r="O20" i="7"/>
  <c r="N20" i="7"/>
  <c r="M20" i="7"/>
  <c r="L20" i="7"/>
  <c r="P19" i="7"/>
  <c r="Q19" i="7" s="1"/>
  <c r="O19" i="7"/>
  <c r="N19" i="7"/>
  <c r="M19" i="7"/>
  <c r="L19" i="7"/>
  <c r="P18" i="7"/>
  <c r="Q18" i="7" s="1"/>
  <c r="O18" i="7"/>
  <c r="N18" i="7"/>
  <c r="M18" i="7"/>
  <c r="L18" i="7"/>
  <c r="P17" i="7"/>
  <c r="Q17" i="7" s="1"/>
  <c r="O17" i="7"/>
  <c r="N17" i="7"/>
  <c r="M17" i="7"/>
  <c r="L17" i="7"/>
  <c r="P16" i="7"/>
  <c r="Q16" i="7" s="1"/>
  <c r="O16" i="7"/>
  <c r="N16" i="7"/>
  <c r="M16" i="7"/>
  <c r="L16" i="7"/>
  <c r="P15" i="7"/>
  <c r="Q15" i="7" s="1"/>
  <c r="O15" i="7"/>
  <c r="N15" i="7"/>
  <c r="M15" i="7"/>
  <c r="L15" i="7"/>
  <c r="P14" i="7"/>
  <c r="Q14" i="7" s="1"/>
  <c r="O14" i="7"/>
  <c r="N14" i="7"/>
  <c r="M14" i="7"/>
  <c r="L14" i="7"/>
  <c r="P13" i="7"/>
  <c r="Q13" i="7" s="1"/>
  <c r="O13" i="7"/>
  <c r="N13" i="7"/>
  <c r="M13" i="7"/>
  <c r="L13" i="7"/>
  <c r="P12" i="7"/>
  <c r="Q12" i="7" s="1"/>
  <c r="O12" i="7"/>
  <c r="N12" i="7"/>
  <c r="M12" i="7"/>
  <c r="L12" i="7"/>
  <c r="P11" i="7"/>
  <c r="Q11" i="7" s="1"/>
  <c r="O11" i="7"/>
  <c r="N11" i="7"/>
  <c r="M11" i="7"/>
  <c r="L11" i="7"/>
  <c r="P10" i="7"/>
  <c r="Q10" i="7" s="1"/>
  <c r="O10" i="7"/>
  <c r="N10" i="7"/>
  <c r="M10" i="7"/>
  <c r="L10" i="7"/>
  <c r="P9" i="7"/>
  <c r="Q9" i="7" s="1"/>
  <c r="O9" i="7"/>
  <c r="N9" i="7"/>
  <c r="M9" i="7"/>
  <c r="L9" i="7"/>
  <c r="P8" i="7"/>
  <c r="Q8" i="7" s="1"/>
  <c r="O8" i="7"/>
  <c r="N8" i="7"/>
  <c r="M8" i="7"/>
  <c r="L8" i="7"/>
  <c r="P7" i="7"/>
  <c r="Q7" i="7" s="1"/>
  <c r="O7" i="7"/>
  <c r="N7" i="7"/>
  <c r="M7" i="7"/>
  <c r="L7" i="7"/>
  <c r="P6" i="7"/>
  <c r="Q6" i="7" s="1"/>
  <c r="O6" i="7"/>
  <c r="N6" i="7"/>
  <c r="M6" i="7"/>
  <c r="L6" i="7"/>
  <c r="P5" i="7"/>
  <c r="Q5" i="7" s="1"/>
  <c r="O5" i="7"/>
  <c r="N5" i="7"/>
  <c r="M5" i="7"/>
  <c r="L5" i="7"/>
  <c r="P4" i="7"/>
  <c r="Q4" i="7" s="1"/>
  <c r="D22" i="6" s="1"/>
  <c r="O4" i="7"/>
  <c r="F16" i="6" s="1"/>
  <c r="N4" i="7"/>
  <c r="F17" i="6" s="1"/>
  <c r="M4" i="7"/>
  <c r="F18" i="6" s="1"/>
  <c r="L4" i="7"/>
  <c r="F19" i="6" s="1"/>
  <c r="P96" i="5"/>
  <c r="Q96" i="5" s="1"/>
  <c r="O96" i="5"/>
  <c r="N96" i="5"/>
  <c r="M96" i="5"/>
  <c r="L96" i="5"/>
  <c r="P95" i="5"/>
  <c r="Q95" i="5" s="1"/>
  <c r="O95" i="5"/>
  <c r="N95" i="5"/>
  <c r="M95" i="5"/>
  <c r="L95" i="5"/>
  <c r="P94" i="5"/>
  <c r="Q94" i="5" s="1"/>
  <c r="O94" i="5"/>
  <c r="N94" i="5"/>
  <c r="M94" i="5"/>
  <c r="L94" i="5"/>
  <c r="P93" i="5"/>
  <c r="Q93" i="5" s="1"/>
  <c r="O93" i="5"/>
  <c r="N93" i="5"/>
  <c r="M93" i="5"/>
  <c r="L93" i="5"/>
  <c r="P92" i="5"/>
  <c r="Q92" i="5" s="1"/>
  <c r="O92" i="5"/>
  <c r="N92" i="5"/>
  <c r="M92" i="5"/>
  <c r="L92" i="5"/>
  <c r="P91" i="5"/>
  <c r="Q91" i="5" s="1"/>
  <c r="O91" i="5"/>
  <c r="N91" i="5"/>
  <c r="M91" i="5"/>
  <c r="L91" i="5"/>
  <c r="P90" i="5"/>
  <c r="Q90" i="5" s="1"/>
  <c r="O90" i="5"/>
  <c r="N90" i="5"/>
  <c r="M90" i="5"/>
  <c r="L90" i="5"/>
  <c r="P89" i="5"/>
  <c r="Q89" i="5" s="1"/>
  <c r="O89" i="5"/>
  <c r="N89" i="5"/>
  <c r="M89" i="5"/>
  <c r="L89" i="5"/>
  <c r="P88" i="5"/>
  <c r="Q88" i="5" s="1"/>
  <c r="O88" i="5"/>
  <c r="N88" i="5"/>
  <c r="M88" i="5"/>
  <c r="L88" i="5"/>
  <c r="P87" i="5"/>
  <c r="Q87" i="5" s="1"/>
  <c r="O87" i="5"/>
  <c r="N87" i="5"/>
  <c r="M87" i="5"/>
  <c r="L87" i="5"/>
  <c r="P86" i="5"/>
  <c r="Q86" i="5" s="1"/>
  <c r="O86" i="5"/>
  <c r="N86" i="5"/>
  <c r="M86" i="5"/>
  <c r="L86" i="5"/>
  <c r="P85" i="5"/>
  <c r="Q85" i="5" s="1"/>
  <c r="O85" i="5"/>
  <c r="N85" i="5"/>
  <c r="M85" i="5"/>
  <c r="L85" i="5"/>
  <c r="P84" i="5"/>
  <c r="Q84" i="5" s="1"/>
  <c r="O84" i="5"/>
  <c r="N84" i="5"/>
  <c r="M84" i="5"/>
  <c r="L84" i="5"/>
  <c r="P83" i="5"/>
  <c r="Q83" i="5" s="1"/>
  <c r="O83" i="5"/>
  <c r="N83" i="5"/>
  <c r="M83" i="5"/>
  <c r="L83" i="5"/>
  <c r="P82" i="5"/>
  <c r="Q82" i="5" s="1"/>
  <c r="O82" i="5"/>
  <c r="N82" i="5"/>
  <c r="M82" i="5"/>
  <c r="L82" i="5"/>
  <c r="P81" i="5"/>
  <c r="Q81" i="5" s="1"/>
  <c r="O81" i="5"/>
  <c r="N81" i="5"/>
  <c r="M81" i="5"/>
  <c r="L81" i="5"/>
  <c r="P80" i="5"/>
  <c r="Q80" i="5" s="1"/>
  <c r="O80" i="5"/>
  <c r="N80" i="5"/>
  <c r="M80" i="5"/>
  <c r="L80" i="5"/>
  <c r="P79" i="5"/>
  <c r="Q79" i="5" s="1"/>
  <c r="O79" i="5"/>
  <c r="N79" i="5"/>
  <c r="M79" i="5"/>
  <c r="L79" i="5"/>
  <c r="P78" i="5"/>
  <c r="Q78" i="5" s="1"/>
  <c r="O78" i="5"/>
  <c r="N78" i="5"/>
  <c r="M78" i="5"/>
  <c r="L78" i="5"/>
  <c r="P77" i="5"/>
  <c r="Q77" i="5" s="1"/>
  <c r="O77" i="5"/>
  <c r="N77" i="5"/>
  <c r="M77" i="5"/>
  <c r="L77" i="5"/>
  <c r="P76" i="5"/>
  <c r="Q76" i="5" s="1"/>
  <c r="O76" i="5"/>
  <c r="N76" i="5"/>
  <c r="M76" i="5"/>
  <c r="L76" i="5"/>
  <c r="P75" i="5"/>
  <c r="Q75" i="5" s="1"/>
  <c r="O75" i="5"/>
  <c r="N75" i="5"/>
  <c r="M75" i="5"/>
  <c r="L75" i="5"/>
  <c r="Q74" i="5"/>
  <c r="P74" i="5"/>
  <c r="O74" i="5"/>
  <c r="N74" i="5"/>
  <c r="M74" i="5"/>
  <c r="L74" i="5"/>
  <c r="P73" i="5"/>
  <c r="Q73" i="5" s="1"/>
  <c r="O73" i="5"/>
  <c r="N73" i="5"/>
  <c r="M73" i="5"/>
  <c r="L73" i="5"/>
  <c r="P72" i="5"/>
  <c r="Q72" i="5" s="1"/>
  <c r="O72" i="5"/>
  <c r="N72" i="5"/>
  <c r="M72" i="5"/>
  <c r="L72" i="5"/>
  <c r="P71" i="5"/>
  <c r="Q71" i="5" s="1"/>
  <c r="O71" i="5"/>
  <c r="N71" i="5"/>
  <c r="M71" i="5"/>
  <c r="L71" i="5"/>
  <c r="P70" i="5"/>
  <c r="Q70" i="5" s="1"/>
  <c r="O70" i="5"/>
  <c r="N70" i="5"/>
  <c r="M70" i="5"/>
  <c r="L70" i="5"/>
  <c r="P69" i="5"/>
  <c r="Q69" i="5" s="1"/>
  <c r="O69" i="5"/>
  <c r="N69" i="5"/>
  <c r="M69" i="5"/>
  <c r="L69" i="5"/>
  <c r="P68" i="5"/>
  <c r="Q68" i="5" s="1"/>
  <c r="O68" i="5"/>
  <c r="N68" i="5"/>
  <c r="M68" i="5"/>
  <c r="L68" i="5"/>
  <c r="P67" i="5"/>
  <c r="Q67" i="5" s="1"/>
  <c r="O67" i="5"/>
  <c r="N67" i="5"/>
  <c r="M67" i="5"/>
  <c r="L67" i="5"/>
  <c r="P66" i="5"/>
  <c r="Q66" i="5" s="1"/>
  <c r="O66" i="5"/>
  <c r="N66" i="5"/>
  <c r="M66" i="5"/>
  <c r="L66" i="5"/>
  <c r="P65" i="5"/>
  <c r="Q65" i="5" s="1"/>
  <c r="O65" i="5"/>
  <c r="N65" i="5"/>
  <c r="M65" i="5"/>
  <c r="L65" i="5"/>
  <c r="P64" i="5"/>
  <c r="Q64" i="5" s="1"/>
  <c r="O64" i="5"/>
  <c r="N64" i="5"/>
  <c r="M64" i="5"/>
  <c r="L64" i="5"/>
  <c r="P63" i="5"/>
  <c r="Q63" i="5" s="1"/>
  <c r="O63" i="5"/>
  <c r="N63" i="5"/>
  <c r="M63" i="5"/>
  <c r="L63" i="5"/>
  <c r="P62" i="5"/>
  <c r="Q62" i="5" s="1"/>
  <c r="O62" i="5"/>
  <c r="N62" i="5"/>
  <c r="M62" i="5"/>
  <c r="L62" i="5"/>
  <c r="P61" i="5"/>
  <c r="Q61" i="5" s="1"/>
  <c r="O61" i="5"/>
  <c r="N61" i="5"/>
  <c r="M61" i="5"/>
  <c r="L61" i="5"/>
  <c r="P60" i="5"/>
  <c r="Q60" i="5" s="1"/>
  <c r="O60" i="5"/>
  <c r="N60" i="5"/>
  <c r="M60" i="5"/>
  <c r="L60" i="5"/>
  <c r="P59" i="5"/>
  <c r="Q59" i="5" s="1"/>
  <c r="O59" i="5"/>
  <c r="N59" i="5"/>
  <c r="M59" i="5"/>
  <c r="L59" i="5"/>
  <c r="P58" i="5"/>
  <c r="Q58" i="5" s="1"/>
  <c r="O58" i="5"/>
  <c r="N58" i="5"/>
  <c r="M58" i="5"/>
  <c r="L58" i="5"/>
  <c r="P57" i="5"/>
  <c r="Q57" i="5" s="1"/>
  <c r="O57" i="5"/>
  <c r="N57" i="5"/>
  <c r="M57" i="5"/>
  <c r="L57" i="5"/>
  <c r="P56" i="5"/>
  <c r="Q56" i="5" s="1"/>
  <c r="O56" i="5"/>
  <c r="N56" i="5"/>
  <c r="M56" i="5"/>
  <c r="L56" i="5"/>
  <c r="P55" i="5"/>
  <c r="Q55" i="5" s="1"/>
  <c r="O55" i="5"/>
  <c r="N55" i="5"/>
  <c r="M55" i="5"/>
  <c r="L55" i="5"/>
  <c r="Q54" i="5"/>
  <c r="P54" i="5"/>
  <c r="O54" i="5"/>
  <c r="N54" i="5"/>
  <c r="M54" i="5"/>
  <c r="L54" i="5"/>
  <c r="P53" i="5"/>
  <c r="Q53" i="5" s="1"/>
  <c r="O53" i="5"/>
  <c r="N53" i="5"/>
  <c r="M53" i="5"/>
  <c r="L53" i="5"/>
  <c r="P52" i="5"/>
  <c r="Q52" i="5" s="1"/>
  <c r="O52" i="5"/>
  <c r="N52" i="5"/>
  <c r="M52" i="5"/>
  <c r="L52" i="5"/>
  <c r="Q51" i="5"/>
  <c r="P51" i="5"/>
  <c r="O51" i="5"/>
  <c r="N51" i="5"/>
  <c r="M51" i="5"/>
  <c r="L51" i="5"/>
  <c r="P50" i="5"/>
  <c r="Q50" i="5" s="1"/>
  <c r="O50" i="5"/>
  <c r="N50" i="5"/>
  <c r="M50" i="5"/>
  <c r="L50" i="5"/>
  <c r="P49" i="5"/>
  <c r="Q49" i="5" s="1"/>
  <c r="O49" i="5"/>
  <c r="N49" i="5"/>
  <c r="M49" i="5"/>
  <c r="L49" i="5"/>
  <c r="P48" i="5"/>
  <c r="Q48" i="5" s="1"/>
  <c r="O48" i="5"/>
  <c r="N48" i="5"/>
  <c r="M48" i="5"/>
  <c r="L48" i="5"/>
  <c r="P47" i="5"/>
  <c r="Q47" i="5" s="1"/>
  <c r="O47" i="5"/>
  <c r="N47" i="5"/>
  <c r="M47" i="5"/>
  <c r="L47" i="5"/>
  <c r="P46" i="5"/>
  <c r="Q46" i="5" s="1"/>
  <c r="O46" i="5"/>
  <c r="N46" i="5"/>
  <c r="M46" i="5"/>
  <c r="L46" i="5"/>
  <c r="P45" i="5"/>
  <c r="Q45" i="5" s="1"/>
  <c r="O45" i="5"/>
  <c r="N45" i="5"/>
  <c r="M45" i="5"/>
  <c r="L45" i="5"/>
  <c r="P44" i="5"/>
  <c r="Q44" i="5" s="1"/>
  <c r="O44" i="5"/>
  <c r="N44" i="5"/>
  <c r="M44" i="5"/>
  <c r="L44" i="5"/>
  <c r="P43" i="5"/>
  <c r="Q43" i="5" s="1"/>
  <c r="O43" i="5"/>
  <c r="N43" i="5"/>
  <c r="M43" i="5"/>
  <c r="L43" i="5"/>
  <c r="P42" i="5"/>
  <c r="Q42" i="5" s="1"/>
  <c r="O42" i="5"/>
  <c r="N42" i="5"/>
  <c r="M42" i="5"/>
  <c r="L42" i="5"/>
  <c r="P41" i="5"/>
  <c r="Q41" i="5" s="1"/>
  <c r="O41" i="5"/>
  <c r="N41" i="5"/>
  <c r="M41" i="5"/>
  <c r="L41" i="5"/>
  <c r="P40" i="5"/>
  <c r="Q40" i="5" s="1"/>
  <c r="O40" i="5"/>
  <c r="N40" i="5"/>
  <c r="M40" i="5"/>
  <c r="L40" i="5"/>
  <c r="P39" i="5"/>
  <c r="Q39" i="5" s="1"/>
  <c r="O39" i="5"/>
  <c r="N39" i="5"/>
  <c r="M39" i="5"/>
  <c r="L39" i="5"/>
  <c r="P38" i="5"/>
  <c r="Q38" i="5" s="1"/>
  <c r="O38" i="5"/>
  <c r="N38" i="5"/>
  <c r="M38" i="5"/>
  <c r="L38" i="5"/>
  <c r="P37" i="5"/>
  <c r="Q37" i="5" s="1"/>
  <c r="O37" i="5"/>
  <c r="N37" i="5"/>
  <c r="M37" i="5"/>
  <c r="L37" i="5"/>
  <c r="P36" i="5"/>
  <c r="Q36" i="5" s="1"/>
  <c r="O36" i="5"/>
  <c r="N36" i="5"/>
  <c r="M36" i="5"/>
  <c r="L36" i="5"/>
  <c r="P35" i="5"/>
  <c r="Q35" i="5" s="1"/>
  <c r="O35" i="5"/>
  <c r="N35" i="5"/>
  <c r="M35" i="5"/>
  <c r="L35" i="5"/>
  <c r="P34" i="5"/>
  <c r="Q34" i="5" s="1"/>
  <c r="O34" i="5"/>
  <c r="N34" i="5"/>
  <c r="M34" i="5"/>
  <c r="L34" i="5"/>
  <c r="P33" i="5"/>
  <c r="Q33" i="5" s="1"/>
  <c r="O33" i="5"/>
  <c r="N33" i="5"/>
  <c r="M33" i="5"/>
  <c r="L33" i="5"/>
  <c r="P32" i="5"/>
  <c r="Q32" i="5" s="1"/>
  <c r="O32" i="5"/>
  <c r="N32" i="5"/>
  <c r="M32" i="5"/>
  <c r="L32" i="5"/>
  <c r="R32" i="5" s="1"/>
  <c r="P31" i="5"/>
  <c r="Q31" i="5" s="1"/>
  <c r="O31" i="5"/>
  <c r="N31" i="5"/>
  <c r="M31" i="5"/>
  <c r="L31" i="5"/>
  <c r="P30" i="5"/>
  <c r="Q30" i="5" s="1"/>
  <c r="O30" i="5"/>
  <c r="N30" i="5"/>
  <c r="M30" i="5"/>
  <c r="L30" i="5"/>
  <c r="P29" i="5"/>
  <c r="Q29" i="5" s="1"/>
  <c r="O29" i="5"/>
  <c r="N29" i="5"/>
  <c r="M29" i="5"/>
  <c r="L29" i="5"/>
  <c r="P28" i="5"/>
  <c r="Q28" i="5" s="1"/>
  <c r="O28" i="5"/>
  <c r="N28" i="5"/>
  <c r="M28" i="5"/>
  <c r="L28" i="5"/>
  <c r="P27" i="5"/>
  <c r="Q27" i="5" s="1"/>
  <c r="O27" i="5"/>
  <c r="N27" i="5"/>
  <c r="M27" i="5"/>
  <c r="L27" i="5"/>
  <c r="P26" i="5"/>
  <c r="Q26" i="5" s="1"/>
  <c r="O26" i="5"/>
  <c r="N26" i="5"/>
  <c r="M26" i="5"/>
  <c r="L26" i="5"/>
  <c r="P25" i="5"/>
  <c r="Q25" i="5" s="1"/>
  <c r="O25" i="5"/>
  <c r="N25" i="5"/>
  <c r="M25" i="5"/>
  <c r="L25" i="5"/>
  <c r="P24" i="5"/>
  <c r="Q24" i="5" s="1"/>
  <c r="O24" i="5"/>
  <c r="N24" i="5"/>
  <c r="M24" i="5"/>
  <c r="L24" i="5"/>
  <c r="P23" i="5"/>
  <c r="Q23" i="5" s="1"/>
  <c r="O23" i="5"/>
  <c r="N23" i="5"/>
  <c r="M23" i="5"/>
  <c r="L23" i="5"/>
  <c r="Q22" i="5"/>
  <c r="P22" i="5"/>
  <c r="O22" i="5"/>
  <c r="N22" i="5"/>
  <c r="M22" i="5"/>
  <c r="L22" i="5"/>
  <c r="P21" i="5"/>
  <c r="Q21" i="5" s="1"/>
  <c r="O21" i="5"/>
  <c r="N21" i="5"/>
  <c r="M21" i="5"/>
  <c r="L21" i="5"/>
  <c r="P20" i="5"/>
  <c r="Q20" i="5" s="1"/>
  <c r="O20" i="5"/>
  <c r="N20" i="5"/>
  <c r="M20" i="5"/>
  <c r="L20" i="5"/>
  <c r="Q19" i="5"/>
  <c r="P19" i="5"/>
  <c r="O19" i="5"/>
  <c r="N19" i="5"/>
  <c r="M19" i="5"/>
  <c r="L19" i="5"/>
  <c r="P18" i="5"/>
  <c r="Q18" i="5" s="1"/>
  <c r="O18" i="5"/>
  <c r="N18" i="5"/>
  <c r="M18" i="5"/>
  <c r="L18" i="5"/>
  <c r="P17" i="5"/>
  <c r="Q17" i="5" s="1"/>
  <c r="O17" i="5"/>
  <c r="N17" i="5"/>
  <c r="M17" i="5"/>
  <c r="L17" i="5"/>
  <c r="P16" i="5"/>
  <c r="Q16" i="5" s="1"/>
  <c r="O16" i="5"/>
  <c r="N16" i="5"/>
  <c r="M16" i="5"/>
  <c r="L16" i="5"/>
  <c r="P15" i="5"/>
  <c r="Q15" i="5" s="1"/>
  <c r="O15" i="5"/>
  <c r="N15" i="5"/>
  <c r="M15" i="5"/>
  <c r="L15" i="5"/>
  <c r="P14" i="5"/>
  <c r="Q14" i="5" s="1"/>
  <c r="O14" i="5"/>
  <c r="N14" i="5"/>
  <c r="M14" i="5"/>
  <c r="L14" i="5"/>
  <c r="P13" i="5"/>
  <c r="Q13" i="5" s="1"/>
  <c r="O13" i="5"/>
  <c r="N13" i="5"/>
  <c r="M13" i="5"/>
  <c r="L13" i="5"/>
  <c r="P12" i="5"/>
  <c r="Q12" i="5" s="1"/>
  <c r="O12" i="5"/>
  <c r="N12" i="5"/>
  <c r="M12" i="5"/>
  <c r="L12" i="5"/>
  <c r="P11" i="5"/>
  <c r="Q11" i="5" s="1"/>
  <c r="O11" i="5"/>
  <c r="N11" i="5"/>
  <c r="M11" i="5"/>
  <c r="L11" i="5"/>
  <c r="P10" i="5"/>
  <c r="Q10" i="5" s="1"/>
  <c r="O10" i="5"/>
  <c r="N10" i="5"/>
  <c r="M10" i="5"/>
  <c r="L10" i="5"/>
  <c r="P9" i="5"/>
  <c r="Q9" i="5" s="1"/>
  <c r="O9" i="5"/>
  <c r="N9" i="5"/>
  <c r="M9" i="5"/>
  <c r="L9" i="5"/>
  <c r="P8" i="5"/>
  <c r="Q8" i="5" s="1"/>
  <c r="O8" i="5"/>
  <c r="N8" i="5"/>
  <c r="M8" i="5"/>
  <c r="L8" i="5"/>
  <c r="P7" i="5"/>
  <c r="Q7" i="5" s="1"/>
  <c r="O7" i="5"/>
  <c r="N7" i="5"/>
  <c r="M7" i="5"/>
  <c r="L7" i="5"/>
  <c r="Q6" i="5"/>
  <c r="P6" i="5"/>
  <c r="O6" i="5"/>
  <c r="N6" i="5"/>
  <c r="M6" i="5"/>
  <c r="L6" i="5"/>
  <c r="P5" i="5"/>
  <c r="Q5" i="5" s="1"/>
  <c r="O5" i="5"/>
  <c r="N5" i="5"/>
  <c r="M5" i="5"/>
  <c r="L5" i="5"/>
  <c r="P4" i="5"/>
  <c r="Q4" i="5" s="1"/>
  <c r="D22" i="4" s="1"/>
  <c r="O4" i="5"/>
  <c r="F16" i="4" s="1"/>
  <c r="N4" i="5"/>
  <c r="F17" i="4" s="1"/>
  <c r="M4" i="5"/>
  <c r="F18" i="4" s="1"/>
  <c r="L4" i="5"/>
  <c r="R15" i="9" l="1"/>
  <c r="R31" i="9"/>
  <c r="R51" i="9"/>
  <c r="R80" i="9"/>
  <c r="R35" i="9"/>
  <c r="R47" i="9"/>
  <c r="R61" i="9"/>
  <c r="R48" i="9"/>
  <c r="R70" i="9"/>
  <c r="R79" i="9"/>
  <c r="R93" i="9"/>
  <c r="R9" i="7"/>
  <c r="R25" i="7"/>
  <c r="R82" i="7"/>
  <c r="R41" i="7"/>
  <c r="R57" i="7"/>
  <c r="R71" i="5"/>
  <c r="R35" i="5"/>
  <c r="R82" i="5"/>
  <c r="R31" i="5"/>
  <c r="R6" i="5"/>
  <c r="R22" i="5"/>
  <c r="R64" i="5"/>
  <c r="R89" i="5"/>
  <c r="R7" i="9"/>
  <c r="R23" i="9"/>
  <c r="R43" i="9"/>
  <c r="R53" i="9"/>
  <c r="R75" i="9"/>
  <c r="R87" i="9"/>
  <c r="R34" i="9"/>
  <c r="R41" i="9"/>
  <c r="R63" i="9"/>
  <c r="R73" i="9"/>
  <c r="R95" i="9"/>
  <c r="R36" i="9"/>
  <c r="R39" i="9"/>
  <c r="R58" i="9"/>
  <c r="R67" i="9"/>
  <c r="R90" i="9"/>
  <c r="R7" i="7"/>
  <c r="R17" i="7"/>
  <c r="R33" i="7"/>
  <c r="R49" i="7"/>
  <c r="R65" i="7"/>
  <c r="R71" i="7"/>
  <c r="R87" i="7"/>
  <c r="R22" i="7"/>
  <c r="R38" i="7"/>
  <c r="R54" i="7"/>
  <c r="R70" i="7"/>
  <c r="R77" i="7"/>
  <c r="R14" i="7"/>
  <c r="R30" i="7"/>
  <c r="R46" i="7"/>
  <c r="R62" i="7"/>
  <c r="R72" i="7"/>
  <c r="R75" i="7"/>
  <c r="R85" i="7"/>
  <c r="R94" i="7"/>
  <c r="R14" i="5"/>
  <c r="R37" i="5"/>
  <c r="R62" i="5"/>
  <c r="R74" i="5"/>
  <c r="R84" i="5"/>
  <c r="R87" i="5"/>
  <c r="R9" i="5"/>
  <c r="R43" i="5"/>
  <c r="R44" i="5"/>
  <c r="R57" i="5"/>
  <c r="R63" i="5"/>
  <c r="R91" i="5"/>
  <c r="R17" i="5"/>
  <c r="R23" i="5"/>
  <c r="R39" i="5"/>
  <c r="R51" i="5"/>
  <c r="R52" i="5"/>
  <c r="R55" i="5"/>
  <c r="R77" i="5"/>
  <c r="R83" i="5"/>
  <c r="R95" i="5"/>
  <c r="R9" i="9"/>
  <c r="R14" i="9"/>
  <c r="R17" i="9"/>
  <c r="R22" i="9"/>
  <c r="R32" i="9"/>
  <c r="R46" i="9"/>
  <c r="R55" i="9"/>
  <c r="R78" i="9"/>
  <c r="R86" i="9"/>
  <c r="R88" i="9"/>
  <c r="R4" i="9"/>
  <c r="R11" i="9"/>
  <c r="R12" i="9"/>
  <c r="R19" i="9"/>
  <c r="R20" i="9"/>
  <c r="R27" i="9"/>
  <c r="R28" i="9"/>
  <c r="R33" i="9"/>
  <c r="R42" i="9"/>
  <c r="R44" i="9"/>
  <c r="R54" i="9"/>
  <c r="R57" i="9"/>
  <c r="R62" i="9"/>
  <c r="R64" i="9"/>
  <c r="R69" i="9"/>
  <c r="R74" i="9"/>
  <c r="R76" i="9"/>
  <c r="R83" i="9"/>
  <c r="R84" i="9"/>
  <c r="R89" i="9"/>
  <c r="R94" i="9"/>
  <c r="R96" i="9"/>
  <c r="R6" i="9"/>
  <c r="R25" i="9"/>
  <c r="R30" i="9"/>
  <c r="R37" i="9"/>
  <c r="R49" i="9"/>
  <c r="R56" i="9"/>
  <c r="R66" i="9"/>
  <c r="R68" i="9"/>
  <c r="R81" i="9"/>
  <c r="R5" i="9"/>
  <c r="R10" i="9"/>
  <c r="R13" i="9"/>
  <c r="R18" i="9"/>
  <c r="R21" i="9"/>
  <c r="R26" i="9"/>
  <c r="R29" i="9"/>
  <c r="R38" i="9"/>
  <c r="R40" i="9"/>
  <c r="R45" i="9"/>
  <c r="R50" i="9"/>
  <c r="R52" i="9"/>
  <c r="R59" i="9"/>
  <c r="R60" i="9"/>
  <c r="R65" i="9"/>
  <c r="R71" i="9"/>
  <c r="R72" i="9"/>
  <c r="R77" i="9"/>
  <c r="R82" i="9"/>
  <c r="R85" i="9"/>
  <c r="R91" i="9"/>
  <c r="R92" i="9"/>
  <c r="F15" i="8"/>
  <c r="F19" i="8"/>
  <c r="R5" i="7"/>
  <c r="R11" i="7"/>
  <c r="R28" i="7"/>
  <c r="R44" i="7"/>
  <c r="R51" i="7"/>
  <c r="R60" i="7"/>
  <c r="R67" i="7"/>
  <c r="R79" i="7"/>
  <c r="R92" i="7"/>
  <c r="R10" i="7"/>
  <c r="R13" i="7"/>
  <c r="R18" i="7"/>
  <c r="R21" i="7"/>
  <c r="R26" i="7"/>
  <c r="R29" i="7"/>
  <c r="R34" i="7"/>
  <c r="R37" i="7"/>
  <c r="R42" i="7"/>
  <c r="R45" i="7"/>
  <c r="R50" i="7"/>
  <c r="R53" i="7"/>
  <c r="R58" i="7"/>
  <c r="R61" i="7"/>
  <c r="R66" i="7"/>
  <c r="R69" i="7"/>
  <c r="R78" i="7"/>
  <c r="R81" i="7"/>
  <c r="R86" i="7"/>
  <c r="R88" i="7"/>
  <c r="R93" i="7"/>
  <c r="F15" i="6"/>
  <c r="F22" i="6" s="1"/>
  <c r="E24" i="6" s="1"/>
  <c r="R12" i="7"/>
  <c r="R19" i="7"/>
  <c r="R27" i="7"/>
  <c r="R35" i="7"/>
  <c r="R43" i="7"/>
  <c r="R59" i="7"/>
  <c r="R68" i="7"/>
  <c r="R73" i="7"/>
  <c r="R80" i="7"/>
  <c r="R90" i="7"/>
  <c r="R6" i="7"/>
  <c r="R15" i="7"/>
  <c r="R23" i="7"/>
  <c r="R31" i="7"/>
  <c r="R39" i="7"/>
  <c r="R47" i="7"/>
  <c r="R55" i="7"/>
  <c r="R63" i="7"/>
  <c r="R64" i="7"/>
  <c r="R74" i="7"/>
  <c r="R76" i="7"/>
  <c r="R83" i="7"/>
  <c r="R84" i="7"/>
  <c r="R89" i="7"/>
  <c r="R95" i="7"/>
  <c r="R96" i="7"/>
  <c r="R4" i="5"/>
  <c r="R11" i="5"/>
  <c r="R19" i="5"/>
  <c r="R30" i="5"/>
  <c r="R33" i="5"/>
  <c r="R59" i="5"/>
  <c r="R79" i="5"/>
  <c r="R85" i="5"/>
  <c r="R94" i="5"/>
  <c r="R96" i="5"/>
  <c r="R5" i="5"/>
  <c r="R10" i="5"/>
  <c r="R13" i="5"/>
  <c r="R18" i="5"/>
  <c r="R21" i="5"/>
  <c r="R27" i="5"/>
  <c r="R28" i="5"/>
  <c r="R38" i="5"/>
  <c r="R40" i="5"/>
  <c r="R47" i="5"/>
  <c r="R48" i="5"/>
  <c r="R58" i="5"/>
  <c r="R61" i="5"/>
  <c r="R67" i="5"/>
  <c r="R68" i="5"/>
  <c r="R73" i="5"/>
  <c r="R78" i="5"/>
  <c r="R81" i="5"/>
  <c r="R90" i="5"/>
  <c r="R92" i="5"/>
  <c r="F15" i="4"/>
  <c r="F19" i="4"/>
  <c r="R12" i="5"/>
  <c r="R20" i="5"/>
  <c r="R25" i="5"/>
  <c r="R42" i="5"/>
  <c r="R45" i="5"/>
  <c r="R50" i="5"/>
  <c r="R53" i="5"/>
  <c r="R60" i="5"/>
  <c r="R65" i="5"/>
  <c r="R70" i="5"/>
  <c r="R72" i="5"/>
  <c r="R80" i="5"/>
  <c r="R7" i="5"/>
  <c r="R15" i="5"/>
  <c r="R26" i="5"/>
  <c r="R29" i="5"/>
  <c r="R34" i="5"/>
  <c r="R36" i="5"/>
  <c r="R41" i="5"/>
  <c r="R46" i="5"/>
  <c r="R49" i="5"/>
  <c r="R54" i="5"/>
  <c r="R56" i="5"/>
  <c r="R66" i="5"/>
  <c r="R69" i="5"/>
  <c r="R75" i="5"/>
  <c r="R76" i="5"/>
  <c r="R86" i="5"/>
  <c r="R88" i="5"/>
  <c r="R93" i="5"/>
  <c r="R8" i="9"/>
  <c r="R24" i="9"/>
  <c r="R16" i="9"/>
  <c r="R4" i="7"/>
  <c r="R20" i="7"/>
  <c r="R36" i="7"/>
  <c r="R52" i="7"/>
  <c r="R16" i="7"/>
  <c r="R32" i="7"/>
  <c r="R48" i="7"/>
  <c r="R8" i="7"/>
  <c r="R24" i="7"/>
  <c r="R40" i="7"/>
  <c r="R56" i="7"/>
  <c r="R8" i="5"/>
  <c r="R24" i="5"/>
  <c r="R16" i="5"/>
  <c r="L5" i="1"/>
  <c r="M5" i="1"/>
  <c r="N5" i="1"/>
  <c r="O5" i="1"/>
  <c r="P5" i="1"/>
  <c r="L6" i="1"/>
  <c r="M6" i="1"/>
  <c r="N6" i="1"/>
  <c r="O6" i="1"/>
  <c r="P6" i="1"/>
  <c r="Q6" i="1" s="1"/>
  <c r="L7" i="1"/>
  <c r="M7" i="1"/>
  <c r="N7" i="1"/>
  <c r="O7" i="1"/>
  <c r="P7" i="1"/>
  <c r="L8" i="1"/>
  <c r="M8" i="1"/>
  <c r="N8" i="1"/>
  <c r="O8" i="1"/>
  <c r="P8" i="1"/>
  <c r="Q8" i="1" s="1"/>
  <c r="L9" i="1"/>
  <c r="M9" i="1"/>
  <c r="N9" i="1"/>
  <c r="O9" i="1"/>
  <c r="P9" i="1"/>
  <c r="Q9" i="1" s="1"/>
  <c r="L10" i="1"/>
  <c r="M10" i="1"/>
  <c r="N10" i="1"/>
  <c r="O10" i="1"/>
  <c r="P10" i="1"/>
  <c r="Q10" i="1" s="1"/>
  <c r="L11" i="1"/>
  <c r="M11" i="1"/>
  <c r="N11" i="1"/>
  <c r="O11" i="1"/>
  <c r="P11" i="1"/>
  <c r="L12" i="1"/>
  <c r="M12" i="1"/>
  <c r="N12" i="1"/>
  <c r="O12" i="1"/>
  <c r="P12" i="1"/>
  <c r="Q12" i="1" s="1"/>
  <c r="L13" i="1"/>
  <c r="M13" i="1"/>
  <c r="N13" i="1"/>
  <c r="O13" i="1"/>
  <c r="P13" i="1"/>
  <c r="Q13" i="1" s="1"/>
  <c r="L14" i="1"/>
  <c r="M14" i="1"/>
  <c r="N14" i="1"/>
  <c r="O14" i="1"/>
  <c r="P14" i="1"/>
  <c r="Q14" i="1" s="1"/>
  <c r="L15" i="1"/>
  <c r="M15" i="1"/>
  <c r="N15" i="1"/>
  <c r="O15" i="1"/>
  <c r="P15" i="1"/>
  <c r="Q15" i="1" s="1"/>
  <c r="L16" i="1"/>
  <c r="M16" i="1"/>
  <c r="N16" i="1"/>
  <c r="O16" i="1"/>
  <c r="P16" i="1"/>
  <c r="Q16" i="1" s="1"/>
  <c r="L17" i="1"/>
  <c r="M17" i="1"/>
  <c r="N17" i="1"/>
  <c r="O17" i="1"/>
  <c r="P17" i="1"/>
  <c r="Q17" i="1" s="1"/>
  <c r="L18" i="1"/>
  <c r="M18" i="1"/>
  <c r="N18" i="1"/>
  <c r="O18" i="1"/>
  <c r="P18" i="1"/>
  <c r="Q18" i="1" s="1"/>
  <c r="L19" i="1"/>
  <c r="M19" i="1"/>
  <c r="N19" i="1"/>
  <c r="O19" i="1"/>
  <c r="P19" i="1"/>
  <c r="L20" i="1"/>
  <c r="M20" i="1"/>
  <c r="N20" i="1"/>
  <c r="O20" i="1"/>
  <c r="P20" i="1"/>
  <c r="Q20" i="1" s="1"/>
  <c r="L21" i="1"/>
  <c r="M21" i="1"/>
  <c r="N21" i="1"/>
  <c r="O21" i="1"/>
  <c r="P21" i="1"/>
  <c r="Q21" i="1" s="1"/>
  <c r="L22" i="1"/>
  <c r="M22" i="1"/>
  <c r="N22" i="1"/>
  <c r="O22" i="1"/>
  <c r="P22" i="1"/>
  <c r="Q22" i="1" s="1"/>
  <c r="L23" i="1"/>
  <c r="M23" i="1"/>
  <c r="N23" i="1"/>
  <c r="O23" i="1"/>
  <c r="P23" i="1"/>
  <c r="Q23" i="1" s="1"/>
  <c r="L24" i="1"/>
  <c r="M24" i="1"/>
  <c r="N24" i="1"/>
  <c r="O24" i="1"/>
  <c r="P24" i="1"/>
  <c r="Q24" i="1" s="1"/>
  <c r="L25" i="1"/>
  <c r="M25" i="1"/>
  <c r="N25" i="1"/>
  <c r="O25" i="1"/>
  <c r="P25" i="1"/>
  <c r="Q25" i="1" s="1"/>
  <c r="L26" i="1"/>
  <c r="M26" i="1"/>
  <c r="N26" i="1"/>
  <c r="O26" i="1"/>
  <c r="P26" i="1"/>
  <c r="Q26" i="1" s="1"/>
  <c r="L27" i="1"/>
  <c r="M27" i="1"/>
  <c r="N27" i="1"/>
  <c r="O27" i="1"/>
  <c r="P27" i="1"/>
  <c r="L28" i="1"/>
  <c r="M28" i="1"/>
  <c r="N28" i="1"/>
  <c r="O28" i="1"/>
  <c r="P28" i="1"/>
  <c r="L29" i="1"/>
  <c r="M29" i="1"/>
  <c r="N29" i="1"/>
  <c r="O29" i="1"/>
  <c r="P29" i="1"/>
  <c r="L30" i="1"/>
  <c r="M30" i="1"/>
  <c r="N30" i="1"/>
  <c r="O30" i="1"/>
  <c r="P30" i="1"/>
  <c r="Q30" i="1" s="1"/>
  <c r="L31" i="1"/>
  <c r="M31" i="1"/>
  <c r="N31" i="1"/>
  <c r="O31" i="1"/>
  <c r="P31" i="1"/>
  <c r="Q31" i="1" s="1"/>
  <c r="L32" i="1"/>
  <c r="M32" i="1"/>
  <c r="N32" i="1"/>
  <c r="O32" i="1"/>
  <c r="P32" i="1"/>
  <c r="Q32" i="1" s="1"/>
  <c r="L33" i="1"/>
  <c r="M33" i="1"/>
  <c r="N33" i="1"/>
  <c r="O33" i="1"/>
  <c r="P33" i="1"/>
  <c r="Q33" i="1" s="1"/>
  <c r="L34" i="1"/>
  <c r="M34" i="1"/>
  <c r="N34" i="1"/>
  <c r="O34" i="1"/>
  <c r="P34" i="1"/>
  <c r="Q34" i="1" s="1"/>
  <c r="L35" i="1"/>
  <c r="M35" i="1"/>
  <c r="N35" i="1"/>
  <c r="O35" i="1"/>
  <c r="P35" i="1"/>
  <c r="L36" i="1"/>
  <c r="M36" i="1"/>
  <c r="N36" i="1"/>
  <c r="O36" i="1"/>
  <c r="P36" i="1"/>
  <c r="Q36" i="1" s="1"/>
  <c r="L37" i="1"/>
  <c r="M37" i="1"/>
  <c r="N37" i="1"/>
  <c r="O37" i="1"/>
  <c r="P37" i="1"/>
  <c r="Q37" i="1" s="1"/>
  <c r="L38" i="1"/>
  <c r="M38" i="1"/>
  <c r="N38" i="1"/>
  <c r="O38" i="1"/>
  <c r="P38" i="1"/>
  <c r="Q38" i="1" s="1"/>
  <c r="L39" i="1"/>
  <c r="M39" i="1"/>
  <c r="N39" i="1"/>
  <c r="O39" i="1"/>
  <c r="P39" i="1"/>
  <c r="Q39" i="1" s="1"/>
  <c r="L40" i="1"/>
  <c r="M40" i="1"/>
  <c r="N40" i="1"/>
  <c r="O40" i="1"/>
  <c r="P40" i="1"/>
  <c r="Q40" i="1" s="1"/>
  <c r="L41" i="1"/>
  <c r="M41" i="1"/>
  <c r="N41" i="1"/>
  <c r="O41" i="1"/>
  <c r="P41" i="1"/>
  <c r="Q41" i="1" s="1"/>
  <c r="L42" i="1"/>
  <c r="M42" i="1"/>
  <c r="N42" i="1"/>
  <c r="O42" i="1"/>
  <c r="P42" i="1"/>
  <c r="Q42" i="1" s="1"/>
  <c r="L43" i="1"/>
  <c r="M43" i="1"/>
  <c r="N43" i="1"/>
  <c r="O43" i="1"/>
  <c r="P43" i="1"/>
  <c r="L44" i="1"/>
  <c r="M44" i="1"/>
  <c r="N44" i="1"/>
  <c r="O44" i="1"/>
  <c r="P44" i="1"/>
  <c r="L45" i="1"/>
  <c r="M45" i="1"/>
  <c r="N45" i="1"/>
  <c r="O45" i="1"/>
  <c r="P45" i="1"/>
  <c r="Q45" i="1" s="1"/>
  <c r="L46" i="1"/>
  <c r="M46" i="1"/>
  <c r="N46" i="1"/>
  <c r="O46" i="1"/>
  <c r="P46" i="1"/>
  <c r="Q46" i="1" s="1"/>
  <c r="L47" i="1"/>
  <c r="M47" i="1"/>
  <c r="N47" i="1"/>
  <c r="O47" i="1"/>
  <c r="P47" i="1"/>
  <c r="Q47" i="1" s="1"/>
  <c r="L48" i="1"/>
  <c r="M48" i="1"/>
  <c r="N48" i="1"/>
  <c r="O48" i="1"/>
  <c r="P48" i="1"/>
  <c r="Q48" i="1" s="1"/>
  <c r="L49" i="1"/>
  <c r="M49" i="1"/>
  <c r="N49" i="1"/>
  <c r="O49" i="1"/>
  <c r="P49" i="1"/>
  <c r="Q49" i="1" s="1"/>
  <c r="L50" i="1"/>
  <c r="M50" i="1"/>
  <c r="N50" i="1"/>
  <c r="O50" i="1"/>
  <c r="P50" i="1"/>
  <c r="Q50" i="1" s="1"/>
  <c r="L51" i="1"/>
  <c r="M51" i="1"/>
  <c r="N51" i="1"/>
  <c r="O51" i="1"/>
  <c r="P51" i="1"/>
  <c r="L52" i="1"/>
  <c r="M52" i="1"/>
  <c r="N52" i="1"/>
  <c r="O52" i="1"/>
  <c r="P52" i="1"/>
  <c r="Q52" i="1" s="1"/>
  <c r="L53" i="1"/>
  <c r="M53" i="1"/>
  <c r="N53" i="1"/>
  <c r="O53" i="1"/>
  <c r="P53" i="1"/>
  <c r="Q53" i="1" s="1"/>
  <c r="L54" i="1"/>
  <c r="M54" i="1"/>
  <c r="N54" i="1"/>
  <c r="O54" i="1"/>
  <c r="P54" i="1"/>
  <c r="Q54" i="1" s="1"/>
  <c r="L55" i="1"/>
  <c r="M55" i="1"/>
  <c r="N55" i="1"/>
  <c r="O55" i="1"/>
  <c r="P55" i="1"/>
  <c r="L56" i="1"/>
  <c r="M56" i="1"/>
  <c r="N56" i="1"/>
  <c r="O56" i="1"/>
  <c r="P56" i="1"/>
  <c r="Q56" i="1" s="1"/>
  <c r="L57" i="1"/>
  <c r="M57" i="1"/>
  <c r="N57" i="1"/>
  <c r="O57" i="1"/>
  <c r="P57" i="1"/>
  <c r="Q57" i="1" s="1"/>
  <c r="L58" i="1"/>
  <c r="M58" i="1"/>
  <c r="N58" i="1"/>
  <c r="O58" i="1"/>
  <c r="P58" i="1"/>
  <c r="Q58" i="1" s="1"/>
  <c r="L59" i="1"/>
  <c r="M59" i="1"/>
  <c r="N59" i="1"/>
  <c r="O59" i="1"/>
  <c r="P59" i="1"/>
  <c r="Q59" i="1" s="1"/>
  <c r="L60" i="1"/>
  <c r="M60" i="1"/>
  <c r="N60" i="1"/>
  <c r="O60" i="1"/>
  <c r="P60" i="1"/>
  <c r="Q60" i="1" s="1"/>
  <c r="L61" i="1"/>
  <c r="M61" i="1"/>
  <c r="N61" i="1"/>
  <c r="O61" i="1"/>
  <c r="P61" i="1"/>
  <c r="Q61" i="1" s="1"/>
  <c r="L62" i="1"/>
  <c r="M62" i="1"/>
  <c r="N62" i="1"/>
  <c r="O62" i="1"/>
  <c r="P62" i="1"/>
  <c r="Q62" i="1" s="1"/>
  <c r="L63" i="1"/>
  <c r="M63" i="1"/>
  <c r="N63" i="1"/>
  <c r="O63" i="1"/>
  <c r="P63" i="1"/>
  <c r="Q63" i="1" s="1"/>
  <c r="L64" i="1"/>
  <c r="M64" i="1"/>
  <c r="N64" i="1"/>
  <c r="O64" i="1"/>
  <c r="P64" i="1"/>
  <c r="Q64" i="1" s="1"/>
  <c r="L65" i="1"/>
  <c r="M65" i="1"/>
  <c r="N65" i="1"/>
  <c r="O65" i="1"/>
  <c r="P65" i="1"/>
  <c r="Q65" i="1" s="1"/>
  <c r="L66" i="1"/>
  <c r="M66" i="1"/>
  <c r="N66" i="1"/>
  <c r="O66" i="1"/>
  <c r="P66" i="1"/>
  <c r="Q66" i="1" s="1"/>
  <c r="L67" i="1"/>
  <c r="M67" i="1"/>
  <c r="N67" i="1"/>
  <c r="O67" i="1"/>
  <c r="P67" i="1"/>
  <c r="Q67" i="1" s="1"/>
  <c r="L68" i="1"/>
  <c r="M68" i="1"/>
  <c r="N68" i="1"/>
  <c r="O68" i="1"/>
  <c r="P68" i="1"/>
  <c r="Q68" i="1" s="1"/>
  <c r="L69" i="1"/>
  <c r="M69" i="1"/>
  <c r="N69" i="1"/>
  <c r="O69" i="1"/>
  <c r="P69" i="1"/>
  <c r="L70" i="1"/>
  <c r="M70" i="1"/>
  <c r="N70" i="1"/>
  <c r="O70" i="1"/>
  <c r="P70" i="1"/>
  <c r="Q70" i="1" s="1"/>
  <c r="L71" i="1"/>
  <c r="M71" i="1"/>
  <c r="N71" i="1"/>
  <c r="O71" i="1"/>
  <c r="P71" i="1"/>
  <c r="Q71" i="1" s="1"/>
  <c r="L72" i="1"/>
  <c r="M72" i="1"/>
  <c r="N72" i="1"/>
  <c r="O72" i="1"/>
  <c r="P72" i="1"/>
  <c r="Q72" i="1" s="1"/>
  <c r="L73" i="1"/>
  <c r="M73" i="1"/>
  <c r="N73" i="1"/>
  <c r="O73" i="1"/>
  <c r="P73" i="1"/>
  <c r="Q73" i="1" s="1"/>
  <c r="L74" i="1"/>
  <c r="M74" i="1"/>
  <c r="N74" i="1"/>
  <c r="O74" i="1"/>
  <c r="P74" i="1"/>
  <c r="Q74" i="1" s="1"/>
  <c r="L75" i="1"/>
  <c r="M75" i="1"/>
  <c r="N75" i="1"/>
  <c r="O75" i="1"/>
  <c r="P75" i="1"/>
  <c r="Q75" i="1" s="1"/>
  <c r="L76" i="1"/>
  <c r="M76" i="1"/>
  <c r="N76" i="1"/>
  <c r="O76" i="1"/>
  <c r="P76" i="1"/>
  <c r="Q76" i="1" s="1"/>
  <c r="L77" i="1"/>
  <c r="M77" i="1"/>
  <c r="N77" i="1"/>
  <c r="O77" i="1"/>
  <c r="P77" i="1"/>
  <c r="Q77" i="1" s="1"/>
  <c r="L78" i="1"/>
  <c r="M78" i="1"/>
  <c r="N78" i="1"/>
  <c r="O78" i="1"/>
  <c r="P78" i="1"/>
  <c r="Q78" i="1" s="1"/>
  <c r="L79" i="1"/>
  <c r="M79" i="1"/>
  <c r="N79" i="1"/>
  <c r="O79" i="1"/>
  <c r="P79" i="1"/>
  <c r="L80" i="1"/>
  <c r="M80" i="1"/>
  <c r="N80" i="1"/>
  <c r="O80" i="1"/>
  <c r="P80" i="1"/>
  <c r="Q80" i="1" s="1"/>
  <c r="L81" i="1"/>
  <c r="M81" i="1"/>
  <c r="N81" i="1"/>
  <c r="O81" i="1"/>
  <c r="P81" i="1"/>
  <c r="Q81" i="1" s="1"/>
  <c r="L82" i="1"/>
  <c r="M82" i="1"/>
  <c r="N82" i="1"/>
  <c r="O82" i="1"/>
  <c r="P82" i="1"/>
  <c r="Q82" i="1" s="1"/>
  <c r="L83" i="1"/>
  <c r="M83" i="1"/>
  <c r="N83" i="1"/>
  <c r="O83" i="1"/>
  <c r="P83" i="1"/>
  <c r="Q83" i="1" s="1"/>
  <c r="L84" i="1"/>
  <c r="M84" i="1"/>
  <c r="N84" i="1"/>
  <c r="O84" i="1"/>
  <c r="P84" i="1"/>
  <c r="Q84" i="1" s="1"/>
  <c r="L85" i="1"/>
  <c r="M85" i="1"/>
  <c r="N85" i="1"/>
  <c r="O85" i="1"/>
  <c r="P85" i="1"/>
  <c r="Q85" i="1" s="1"/>
  <c r="L86" i="1"/>
  <c r="M86" i="1"/>
  <c r="N86" i="1"/>
  <c r="O86" i="1"/>
  <c r="P86" i="1"/>
  <c r="Q86" i="1" s="1"/>
  <c r="L87" i="1"/>
  <c r="M87" i="1"/>
  <c r="N87" i="1"/>
  <c r="O87" i="1"/>
  <c r="P87" i="1"/>
  <c r="L88" i="1"/>
  <c r="M88" i="1"/>
  <c r="N88" i="1"/>
  <c r="O88" i="1"/>
  <c r="P88" i="1"/>
  <c r="Q88" i="1" s="1"/>
  <c r="L89" i="1"/>
  <c r="M89" i="1"/>
  <c r="N89" i="1"/>
  <c r="O89" i="1"/>
  <c r="P89" i="1"/>
  <c r="L90" i="1"/>
  <c r="M90" i="1"/>
  <c r="N90" i="1"/>
  <c r="O90" i="1"/>
  <c r="P90" i="1"/>
  <c r="Q90" i="1" s="1"/>
  <c r="L91" i="1"/>
  <c r="M91" i="1"/>
  <c r="N91" i="1"/>
  <c r="O91" i="1"/>
  <c r="P91" i="1"/>
  <c r="Q91" i="1" s="1"/>
  <c r="L92" i="1"/>
  <c r="M92" i="1"/>
  <c r="N92" i="1"/>
  <c r="O92" i="1"/>
  <c r="P92" i="1"/>
  <c r="Q92" i="1" s="1"/>
  <c r="L93" i="1"/>
  <c r="M93" i="1"/>
  <c r="N93" i="1"/>
  <c r="O93" i="1"/>
  <c r="P93" i="1"/>
  <c r="Q93" i="1" s="1"/>
  <c r="L94" i="1"/>
  <c r="M94" i="1"/>
  <c r="N94" i="1"/>
  <c r="O94" i="1"/>
  <c r="P94" i="1"/>
  <c r="Q94" i="1" s="1"/>
  <c r="L95" i="1"/>
  <c r="M95" i="1"/>
  <c r="N95" i="1"/>
  <c r="O95" i="1"/>
  <c r="P95" i="1"/>
  <c r="L96" i="1"/>
  <c r="M96" i="1"/>
  <c r="N96" i="1"/>
  <c r="O96" i="1"/>
  <c r="P96" i="1"/>
  <c r="Q96" i="1" s="1"/>
  <c r="Q5" i="1"/>
  <c r="Q7" i="1"/>
  <c r="Q11" i="1"/>
  <c r="Q19" i="1"/>
  <c r="Q27" i="1"/>
  <c r="Q28" i="1"/>
  <c r="Q29" i="1"/>
  <c r="Q35" i="1"/>
  <c r="Q43" i="1"/>
  <c r="Q44" i="1"/>
  <c r="Q51" i="1"/>
  <c r="Q55" i="1"/>
  <c r="Q69" i="1"/>
  <c r="Q79" i="1"/>
  <c r="Q87" i="1"/>
  <c r="Q89" i="1"/>
  <c r="Q95" i="1"/>
  <c r="P4" i="1"/>
  <c r="Q4" i="1" s="1"/>
  <c r="D22" i="2" s="1"/>
  <c r="O4" i="1"/>
  <c r="F16" i="2" s="1"/>
  <c r="N4" i="1"/>
  <c r="F17" i="2" s="1"/>
  <c r="M4" i="1"/>
  <c r="F18" i="2" s="1"/>
  <c r="L4" i="1"/>
  <c r="F22" i="8" l="1"/>
  <c r="E24" i="8" s="1"/>
  <c r="F22" i="4"/>
  <c r="E24" i="4" s="1"/>
  <c r="R47" i="1"/>
  <c r="R31" i="1"/>
  <c r="R95" i="1"/>
  <c r="R93" i="1"/>
  <c r="R91" i="1"/>
  <c r="R89" i="1"/>
  <c r="R85" i="1"/>
  <c r="R83" i="1"/>
  <c r="R81" i="1"/>
  <c r="R79" i="1"/>
  <c r="R77" i="1"/>
  <c r="R75" i="1"/>
  <c r="R73" i="1"/>
  <c r="R69" i="1"/>
  <c r="R67" i="1"/>
  <c r="R65" i="1"/>
  <c r="R61" i="1"/>
  <c r="R59" i="1"/>
  <c r="R57" i="1"/>
  <c r="R53" i="1"/>
  <c r="R51" i="1"/>
  <c r="R49" i="1"/>
  <c r="R45" i="1"/>
  <c r="R43" i="1"/>
  <c r="R41" i="1"/>
  <c r="R37" i="1"/>
  <c r="R35" i="1"/>
  <c r="R33" i="1"/>
  <c r="R15" i="1"/>
  <c r="R63" i="1"/>
  <c r="R94" i="1"/>
  <c r="R87" i="1"/>
  <c r="R71" i="1"/>
  <c r="R55" i="1"/>
  <c r="R39" i="1"/>
  <c r="R23" i="1"/>
  <c r="R7" i="1"/>
  <c r="R90" i="1"/>
  <c r="R86" i="1"/>
  <c r="R82" i="1"/>
  <c r="R78" i="1"/>
  <c r="R74" i="1"/>
  <c r="R70" i="1"/>
  <c r="R66" i="1"/>
  <c r="R62" i="1"/>
  <c r="R54" i="1"/>
  <c r="R50" i="1"/>
  <c r="R42" i="1"/>
  <c r="R34" i="1"/>
  <c r="R30" i="1"/>
  <c r="R29" i="1"/>
  <c r="R27" i="1"/>
  <c r="R26" i="1"/>
  <c r="R25" i="1"/>
  <c r="R21" i="1"/>
  <c r="R19" i="1"/>
  <c r="R18" i="1"/>
  <c r="R17" i="1"/>
  <c r="R13" i="1"/>
  <c r="R11" i="1"/>
  <c r="R9" i="1"/>
  <c r="R5" i="1"/>
  <c r="R4" i="1"/>
  <c r="R58" i="1"/>
  <c r="R46" i="1"/>
  <c r="R38" i="1"/>
  <c r="R22" i="1"/>
  <c r="R14" i="1"/>
  <c r="R10" i="1"/>
  <c r="R6" i="1"/>
  <c r="R96" i="1"/>
  <c r="R92" i="1"/>
  <c r="R88" i="1"/>
  <c r="R84" i="1"/>
  <c r="R80" i="1"/>
  <c r="R76" i="1"/>
  <c r="R72" i="1"/>
  <c r="R68" i="1"/>
  <c r="R64" i="1"/>
  <c r="R60" i="1"/>
  <c r="R56" i="1"/>
  <c r="R52" i="1"/>
  <c r="R48" i="1"/>
  <c r="R44" i="1"/>
  <c r="R40" i="1"/>
  <c r="R36" i="1"/>
  <c r="R32" i="1"/>
  <c r="R28" i="1"/>
  <c r="R24" i="1"/>
  <c r="R20" i="1"/>
  <c r="R16" i="1"/>
  <c r="R12" i="1"/>
  <c r="R8" i="1"/>
  <c r="F15" i="2"/>
  <c r="F19" i="2"/>
  <c r="F22" i="2" l="1"/>
  <c r="E25" i="2" s="1"/>
</calcChain>
</file>

<file path=xl/sharedStrings.xml><?xml version="1.0" encoding="utf-8"?>
<sst xmlns="http://schemas.openxmlformats.org/spreadsheetml/2006/main" count="4986" uniqueCount="152">
  <si>
    <t>Industry Name</t>
  </si>
  <si>
    <t>Average</t>
  </si>
  <si>
    <t>TTM</t>
  </si>
  <si>
    <t>Advertising</t>
  </si>
  <si>
    <t>Aerospace/Defense</t>
  </si>
  <si>
    <t>Air Transport</t>
  </si>
  <si>
    <t>Apparel</t>
  </si>
  <si>
    <t>Auto &amp; Truck</t>
  </si>
  <si>
    <t>Auto Parts</t>
  </si>
  <si>
    <t>Beverage (Alcoholic)</t>
  </si>
  <si>
    <t>Beverage (Soft)</t>
  </si>
  <si>
    <t>Broadcasting</t>
  </si>
  <si>
    <t>Building Materials</t>
  </si>
  <si>
    <t>Business &amp; Consumer Services</t>
  </si>
  <si>
    <t>Cable TV</t>
  </si>
  <si>
    <t>Chemical (Basic)</t>
  </si>
  <si>
    <t>Chemical (Diversified)</t>
  </si>
  <si>
    <t>Chemical (Specialty)</t>
  </si>
  <si>
    <t>Coal &amp; Related Energy</t>
  </si>
  <si>
    <t>Computer Services</t>
  </si>
  <si>
    <t>Computers/Peripherals</t>
  </si>
  <si>
    <t>Construction Supplies</t>
  </si>
  <si>
    <t>Construction</t>
  </si>
  <si>
    <t>Diversified</t>
  </si>
  <si>
    <t>Drugs (Biotechnology)</t>
  </si>
  <si>
    <t>Drugs (Pharmaceutical)</t>
  </si>
  <si>
    <t>Pharma &amp; Drugs</t>
  </si>
  <si>
    <t>Education</t>
  </si>
  <si>
    <t>Educational Services</t>
  </si>
  <si>
    <t>Electrical Equipment</t>
  </si>
  <si>
    <t>Electronics (Consumer &amp; Office)</t>
  </si>
  <si>
    <t>Electronics (General)</t>
  </si>
  <si>
    <t>Electronics</t>
  </si>
  <si>
    <t>Engineering/Construction</t>
  </si>
  <si>
    <t>Engineering</t>
  </si>
  <si>
    <t>Entertainment</t>
  </si>
  <si>
    <t>Environmental &amp; Waste Services</t>
  </si>
  <si>
    <t>Farming/Agriculture</t>
  </si>
  <si>
    <t>Food Processing</t>
  </si>
  <si>
    <t>Food Wholesalers</t>
  </si>
  <si>
    <t>Furn/Home Furnishings</t>
  </si>
  <si>
    <t>Healthcare Products</t>
  </si>
  <si>
    <t>Healthcare Support Services</t>
  </si>
  <si>
    <t>Healthcare Services</t>
  </si>
  <si>
    <t>Heathcare Information and Technology</t>
  </si>
  <si>
    <t>Homebuilding</t>
  </si>
  <si>
    <t>Hospitals/Healthcare Facilities</t>
  </si>
  <si>
    <t>Hotel/Gaming</t>
  </si>
  <si>
    <t>Heavy Construction</t>
  </si>
  <si>
    <t>Household Products</t>
  </si>
  <si>
    <t>Information Services</t>
  </si>
  <si>
    <t>Insurance (General)</t>
  </si>
  <si>
    <t>Insurance (Life)</t>
  </si>
  <si>
    <t>Insurance (Prop/Cas.)</t>
  </si>
  <si>
    <t>Investments &amp; Asset Management</t>
  </si>
  <si>
    <t>Investment Co.</t>
  </si>
  <si>
    <t>Machinery</t>
  </si>
  <si>
    <t>Metals &amp; Mining</t>
  </si>
  <si>
    <t>Office Equipment &amp; Services</t>
  </si>
  <si>
    <t>Oil/Gas (Integrated)</t>
  </si>
  <si>
    <t>Oil/Gas (Production and Exploration)</t>
  </si>
  <si>
    <t>Oil/Gas Distribution</t>
  </si>
  <si>
    <t>Oilfield Svcs/Equip.</t>
  </si>
  <si>
    <t>Packaging &amp; Container</t>
  </si>
  <si>
    <t>Paper/Forest Products</t>
  </si>
  <si>
    <t>Power</t>
  </si>
  <si>
    <t>Precious Metals</t>
  </si>
  <si>
    <t>Publishing &amp; Newspapers</t>
  </si>
  <si>
    <t>Publshing &amp; Newspapers</t>
  </si>
  <si>
    <t>R.E.I.T.</t>
  </si>
  <si>
    <t>Real Estate (Development)</t>
  </si>
  <si>
    <t>Real Estate (General/Diversified)</t>
  </si>
  <si>
    <t>Real Estate (Operations &amp; Services)</t>
  </si>
  <si>
    <t>Recreation</t>
  </si>
  <si>
    <t>Reinsurance</t>
  </si>
  <si>
    <t>Restaurant/Dining</t>
  </si>
  <si>
    <t>Restaurant</t>
  </si>
  <si>
    <t>Retail (Automotive)</t>
  </si>
  <si>
    <t>Retail (Building Supply)</t>
  </si>
  <si>
    <t>Retail (Distributors)</t>
  </si>
  <si>
    <t>Retail (General)</t>
  </si>
  <si>
    <t>Retail (Grocery and Food)</t>
  </si>
  <si>
    <t>Retail (Online)</t>
  </si>
  <si>
    <t>Retail (Internet)</t>
  </si>
  <si>
    <t>Retail (Special Lines)</t>
  </si>
  <si>
    <t>Rubber&amp; Tires</t>
  </si>
  <si>
    <t>Semiconductor</t>
  </si>
  <si>
    <t>Semiconductor Equip</t>
  </si>
  <si>
    <t>Shipbuilding &amp; Marine</t>
  </si>
  <si>
    <t>Shoe</t>
  </si>
  <si>
    <t>Software (Internet)</t>
  </si>
  <si>
    <t>Internet software and services</t>
  </si>
  <si>
    <t>Steel</t>
  </si>
  <si>
    <t>Telecom (Wireless)</t>
  </si>
  <si>
    <t>Telecom. Equipment</t>
  </si>
  <si>
    <t>Telecom. Services</t>
  </si>
  <si>
    <t>Tobacco</t>
  </si>
  <si>
    <t>Transportation</t>
  </si>
  <si>
    <t>Transportation (Railroads)</t>
  </si>
  <si>
    <t>Railroad</t>
  </si>
  <si>
    <t>Trucking</t>
  </si>
  <si>
    <t>Utility (General)</t>
  </si>
  <si>
    <t>Utility (Water)</t>
  </si>
  <si>
    <t>Industry:</t>
  </si>
  <si>
    <t>5-years Average</t>
  </si>
  <si>
    <t xml:space="preserve">Beverage </t>
  </si>
  <si>
    <t>Biotechnology</t>
  </si>
  <si>
    <t>Green &amp; Renewable Energy</t>
  </si>
  <si>
    <t>Software (System &amp; Application)</t>
  </si>
  <si>
    <t>Computer Software</t>
  </si>
  <si>
    <t>© 2015–2018 by Israel Association of Valuators and Financial Actuaries® (IAVFA®)</t>
  </si>
  <si>
    <t>WWW.IAVFA.COM</t>
  </si>
  <si>
    <t>IAVFA1020@GMAIL.COM</t>
  </si>
  <si>
    <t>Bank (Money Center)</t>
  </si>
  <si>
    <t>Banks (Regional)</t>
  </si>
  <si>
    <t>Brokerage &amp; Investment Banking</t>
  </si>
  <si>
    <t>Financial Svcs. (Non-bank &amp; Insurance)</t>
  </si>
  <si>
    <t>Bank</t>
  </si>
  <si>
    <t>Industry Average Levered Market Betas</t>
  </si>
  <si>
    <t>LMB</t>
  </si>
  <si>
    <t>Year</t>
  </si>
  <si>
    <t>Beta</t>
  </si>
  <si>
    <t>Industry Average Unlevered Market Betas</t>
  </si>
  <si>
    <t>Industry Average Unlevered Total Betas</t>
  </si>
  <si>
    <t>Industry Average Levered Total Betas</t>
  </si>
  <si>
    <t>Unlevered Market Beta:</t>
  </si>
  <si>
    <t>Unlevered Market Betas:</t>
  </si>
  <si>
    <t>Single Unlevered Market Beta:</t>
  </si>
  <si>
    <t>Unlevered Total Beta:</t>
  </si>
  <si>
    <t>Unlevered Total Betas:</t>
  </si>
  <si>
    <t>Single Unlevered Total Beta:</t>
  </si>
  <si>
    <t>Levered Total Beta:</t>
  </si>
  <si>
    <t>Levered Total Betas:</t>
  </si>
  <si>
    <t>Single Levered Total Beta:</t>
  </si>
  <si>
    <t>Levered Market Beta:</t>
  </si>
  <si>
    <t>Levered Market Betas:</t>
  </si>
  <si>
    <t>Single Levered Market Beta:</t>
  </si>
  <si>
    <t>UMB</t>
  </si>
  <si>
    <t>LTB</t>
  </si>
  <si>
    <t>UTB</t>
  </si>
  <si>
    <r>
      <rPr>
        <sz val="11"/>
        <rFont val="Arial"/>
        <family val="2"/>
      </rPr>
      <t>This is the levered market beta for the sector, unlevered by the market value debt to equity ratio for the sector:</t>
    </r>
    <r>
      <rPr>
        <b/>
        <sz val="11"/>
        <rFont val="Arial"/>
        <family val="2"/>
      </rPr>
      <t xml:space="preserve">
Unlevered Market Beta = Levered Market Beta / [1 + (1- tax rate) (Debt/Equity Ratio)]                                                
The effective tax rate, </t>
    </r>
    <r>
      <rPr>
        <sz val="11"/>
        <rFont val="Arial"/>
        <family val="2"/>
      </rPr>
      <t xml:space="preserve">obtained by dividing the taxes paid by the taxable income as reported to the stockholders. We would rather have used marginal tax rates, but these are not reported.                                          </t>
    </r>
    <r>
      <rPr>
        <b/>
        <sz val="11"/>
        <rFont val="Arial"/>
        <family val="2"/>
      </rPr>
      <t xml:space="preserve">
Debt/Equity Ratio for Sector = Cumulated Debt for Sector/Cumulated Market Value of Equity
</t>
    </r>
    <r>
      <rPr>
        <sz val="11"/>
        <rFont val="Arial"/>
        <family val="2"/>
      </rPr>
      <t>Debt is defined as including both short term and long term debt (but not accounts payable or non-interest bearing liabilities), and the book value of debt is used as a proxy for market value of debt.</t>
    </r>
  </si>
  <si>
    <r>
      <t xml:space="preserve">For US firms: </t>
    </r>
    <r>
      <rPr>
        <sz val="11"/>
        <rFont val="Arial"/>
        <family val="2"/>
      </rPr>
      <t xml:space="preserve">Levered market beta estimated by regressing weekly returns on stock against S&amp;P 500, using 2 years and 5 years of data.                                                                                                   </t>
    </r>
    <r>
      <rPr>
        <b/>
        <sz val="11"/>
        <rFont val="Arial"/>
        <family val="2"/>
      </rPr>
      <t xml:space="preserve">
For all other firms: </t>
    </r>
    <r>
      <rPr>
        <sz val="11"/>
        <rFont val="Arial"/>
        <family val="2"/>
      </rPr>
      <t xml:space="preserve">Levered market beta estimated by regressing weekly returns on stock against the local index (generally the most widely followed index in that market - CAC in France, Sensex in India and Bovespa in Brazil), using 5 years of data.   </t>
    </r>
    <r>
      <rPr>
        <b/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Damodaran </t>
    </r>
    <r>
      <rPr>
        <sz val="11"/>
        <rFont val="Arial"/>
        <family val="2"/>
      </rPr>
      <t xml:space="preserve">uses a composite of the two year regression levered market beta and the five year regression levered market beta, weighting the former 2/3rds and the latter 1/3rds.                                              </t>
    </r>
    <r>
      <rPr>
        <b/>
        <sz val="11"/>
        <rFont val="Arial"/>
        <family val="2"/>
      </rPr>
      <t xml:space="preserve">
Levered Market Beta = (2/3) 2 year regression levered market Beta + (1/3) 5 year regression levered market Beta                                                                                                                
</t>
    </r>
    <r>
      <rPr>
        <sz val="11"/>
        <rFont val="Arial"/>
        <family val="2"/>
      </rPr>
      <t xml:space="preserve">If the five year regression levered market beta is missing, </t>
    </r>
    <r>
      <rPr>
        <b/>
        <sz val="11"/>
        <rFont val="Arial"/>
        <family val="2"/>
      </rPr>
      <t xml:space="preserve">Damodaran </t>
    </r>
    <r>
      <rPr>
        <sz val="11"/>
        <rFont val="Arial"/>
        <family val="2"/>
      </rPr>
      <t xml:space="preserve">replaces it with 1. </t>
    </r>
    <r>
      <rPr>
        <b/>
        <sz val="11"/>
        <rFont val="Arial"/>
        <family val="2"/>
      </rPr>
      <t xml:space="preserve">Damodaran </t>
    </r>
    <r>
      <rPr>
        <sz val="11"/>
        <rFont val="Arial"/>
        <family val="2"/>
      </rPr>
      <t>also applies an aggregate check to ensure that the global average across all the companies is close to 1.</t>
    </r>
  </si>
  <si>
    <r>
      <rPr>
        <b/>
        <sz val="11"/>
        <rFont val="Arial"/>
        <family val="2"/>
      </rPr>
      <t xml:space="preserve">Levered Total Beta = Levered Market Beta / Correlation between stock and market                              </t>
    </r>
    <r>
      <rPr>
        <sz val="11"/>
        <rFont val="Arial"/>
        <family val="2"/>
      </rPr>
      <t xml:space="preserve">
This measure is equivalent to dividing the standard deviation of a stock by the standard deviation of the market. For an undiversified investor, it may be a better measure of risk than the traditional levered market beta.                                                                                                                                              
It is useful for computing the cost of equity for a private business with an undiversified owner.</t>
    </r>
  </si>
  <si>
    <r>
      <rPr>
        <b/>
        <sz val="11"/>
        <rFont val="Arial"/>
        <family val="2"/>
      </rPr>
      <t xml:space="preserve">Unlevered Total Beta = Unlevered Market Beta / Correlation between stock and market                     </t>
    </r>
    <r>
      <rPr>
        <sz val="11"/>
        <rFont val="Arial"/>
        <family val="2"/>
      </rPr>
      <t xml:space="preserve">
This measure is equivalent to dividing the standard deviation of a stock by the standard deviation of the market. For an undiversified investor, it may be a better measure of risk than the traditional unlevered market beta.                                                                                                                            
It is useful for computing the cost of equity for a private business with an undiversified owner.</t>
    </r>
  </si>
  <si>
    <t>Number of firms</t>
  </si>
  <si>
    <t xml:space="preserve">Beta </t>
  </si>
  <si>
    <t>D/E Ratio</t>
  </si>
  <si>
    <t>Effective Tax rate</t>
  </si>
  <si>
    <t>Unlevered beta</t>
  </si>
  <si>
    <t>Software (Entertainment)</t>
  </si>
  <si>
    <t>Total Unlevered Beta</t>
  </si>
  <si>
    <t>Total Levered Beta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</si>
</sst>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000"/>
  </numFmts>
  <fonts count="22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1"/>
      <color indexed="8"/>
      <name val="Arial"/>
      <family val="2"/>
      <charset val="177"/>
    </font>
    <font>
      <b/>
      <sz val="16"/>
      <color indexed="8"/>
      <name val="Arial"/>
      <family val="2"/>
    </font>
    <font>
      <sz val="10"/>
      <name val="Verdana"/>
      <family val="2"/>
    </font>
    <font>
      <u/>
      <sz val="11"/>
      <color theme="10"/>
      <name val="Calibri"/>
      <family val="2"/>
      <charset val="177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0"/>
      <name val="Arial"/>
      <family val="2"/>
    </font>
    <font>
      <b/>
      <i/>
      <sz val="10"/>
      <name val="Verdana"/>
      <family val="2"/>
    </font>
    <font>
      <b/>
      <u/>
      <sz val="11"/>
      <color theme="0"/>
      <name val="Arial"/>
      <family val="2"/>
    </font>
    <font>
      <b/>
      <sz val="22"/>
      <color indexed="8"/>
      <name val="Arial"/>
      <family val="2"/>
    </font>
    <font>
      <sz val="12"/>
      <color theme="1"/>
      <name val="Arial"/>
      <family val="2"/>
    </font>
    <font>
      <b/>
      <u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/>
    <xf numFmtId="0" fontId="9" fillId="6" borderId="0" xfId="0" applyFont="1" applyFill="1" applyAlignment="1" applyProtection="1">
      <alignment horizontal="left" vertical="center" readingOrder="1"/>
    </xf>
    <xf numFmtId="0" fontId="9" fillId="0" borderId="0" xfId="0" applyFont="1" applyFill="1" applyAlignment="1" applyProtection="1">
      <alignment horizontal="left" vertical="center" readingOrder="1"/>
    </xf>
    <xf numFmtId="0" fontId="11" fillId="6" borderId="0" xfId="1" applyFont="1" applyFill="1" applyAlignment="1" applyProtection="1">
      <alignment horizontal="left" vertical="center" readingOrder="1"/>
    </xf>
    <xf numFmtId="0" fontId="3" fillId="0" borderId="0" xfId="0" applyFont="1" applyFill="1" applyAlignment="1" applyProtection="1"/>
    <xf numFmtId="0" fontId="13" fillId="0" borderId="0" xfId="0" applyFont="1" applyProtection="1"/>
    <xf numFmtId="0" fontId="14" fillId="0" borderId="0" xfId="1" applyFont="1" applyFill="1" applyAlignment="1" applyProtection="1">
      <alignment horizontal="left" vertical="center" readingOrder="1"/>
    </xf>
    <xf numFmtId="0" fontId="13" fillId="0" borderId="0" xfId="0" applyFont="1" applyFill="1" applyProtection="1"/>
    <xf numFmtId="0" fontId="15" fillId="0" borderId="0" xfId="0" applyFont="1" applyProtection="1"/>
    <xf numFmtId="0" fontId="15" fillId="0" borderId="0" xfId="0" applyFont="1" applyFill="1" applyProtection="1"/>
    <xf numFmtId="0" fontId="15" fillId="4" borderId="4" xfId="0" applyFont="1" applyFill="1" applyBorder="1" applyProtection="1"/>
    <xf numFmtId="0" fontId="15" fillId="4" borderId="5" xfId="0" applyFont="1" applyFill="1" applyBorder="1" applyProtection="1"/>
    <xf numFmtId="0" fontId="15" fillId="4" borderId="6" xfId="0" applyFont="1" applyFill="1" applyBorder="1" applyProtection="1"/>
    <xf numFmtId="0" fontId="15" fillId="4" borderId="0" xfId="0" applyFont="1" applyFill="1" applyProtection="1"/>
    <xf numFmtId="0" fontId="15" fillId="4" borderId="7" xfId="0" applyFont="1" applyFill="1" applyBorder="1" applyProtection="1"/>
    <xf numFmtId="0" fontId="15" fillId="4" borderId="0" xfId="0" applyFont="1" applyFill="1" applyBorder="1" applyProtection="1"/>
    <xf numFmtId="0" fontId="15" fillId="4" borderId="8" xfId="0" applyFont="1" applyFill="1" applyBorder="1" applyProtection="1"/>
    <xf numFmtId="0" fontId="15" fillId="0" borderId="0" xfId="0" applyFont="1" applyBorder="1" applyProtection="1"/>
    <xf numFmtId="0" fontId="15" fillId="4" borderId="0" xfId="0" applyFont="1" applyFill="1" applyBorder="1" applyAlignment="1" applyProtection="1">
      <alignment horizontal="center"/>
    </xf>
    <xf numFmtId="0" fontId="16" fillId="4" borderId="7" xfId="0" applyFont="1" applyFill="1" applyBorder="1" applyProtection="1"/>
    <xf numFmtId="0" fontId="17" fillId="4" borderId="0" xfId="0" applyFont="1" applyFill="1" applyBorder="1" applyProtection="1"/>
    <xf numFmtId="0" fontId="18" fillId="4" borderId="7" xfId="0" applyFont="1" applyFill="1" applyBorder="1" applyProtection="1"/>
    <xf numFmtId="0" fontId="15" fillId="4" borderId="9" xfId="0" applyFont="1" applyFill="1" applyBorder="1" applyProtection="1"/>
    <xf numFmtId="0" fontId="15" fillId="4" borderId="10" xfId="0" applyFont="1" applyFill="1" applyBorder="1" applyProtection="1"/>
    <xf numFmtId="0" fontId="15" fillId="4" borderId="11" xfId="0" applyFont="1" applyFill="1" applyBorder="1" applyProtection="1"/>
    <xf numFmtId="0" fontId="0" fillId="0" borderId="0" xfId="0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Protection="1">
      <protection locked="0"/>
    </xf>
    <xf numFmtId="0" fontId="10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8" fillId="0" borderId="2" xfId="3" applyFont="1" applyBorder="1" applyAlignment="1" applyProtection="1">
      <alignment horizontal="center"/>
      <protection locked="0"/>
    </xf>
    <xf numFmtId="0" fontId="8" fillId="0" borderId="2" xfId="3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2" fontId="0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0" fillId="7" borderId="1" xfId="0" applyFont="1" applyFill="1" applyBorder="1" applyProtection="1">
      <protection locked="0"/>
    </xf>
    <xf numFmtId="0" fontId="19" fillId="0" borderId="0" xfId="0" applyFont="1" applyFill="1" applyAlignment="1" applyProtection="1">
      <alignment horizontal="left" vertical="center" readingOrder="1"/>
    </xf>
    <xf numFmtId="0" fontId="16" fillId="4" borderId="0" xfId="0" applyFont="1" applyFill="1" applyBorder="1" applyProtection="1"/>
    <xf numFmtId="2" fontId="16" fillId="5" borderId="3" xfId="0" applyNumberFormat="1" applyFont="1" applyFill="1" applyBorder="1" applyAlignment="1" applyProtection="1">
      <alignment horizontal="center"/>
      <protection hidden="1"/>
    </xf>
    <xf numFmtId="4" fontId="16" fillId="5" borderId="3" xfId="0" applyNumberFormat="1" applyFont="1" applyFill="1" applyBorder="1" applyAlignment="1" applyProtection="1">
      <alignment horizontal="center"/>
      <protection hidden="1"/>
    </xf>
    <xf numFmtId="0" fontId="16" fillId="5" borderId="1" xfId="0" applyNumberFormat="1" applyFont="1" applyFill="1" applyBorder="1" applyAlignment="1" applyProtection="1">
      <alignment horizontal="center"/>
      <protection hidden="1"/>
    </xf>
    <xf numFmtId="2" fontId="16" fillId="5" borderId="1" xfId="0" applyNumberFormat="1" applyFont="1" applyFill="1" applyBorder="1" applyAlignment="1" applyProtection="1">
      <alignment horizontal="center"/>
      <protection hidden="1"/>
    </xf>
    <xf numFmtId="0" fontId="0" fillId="7" borderId="0" xfId="0" applyFill="1" applyAlignment="1">
      <alignment horizontal="left"/>
    </xf>
    <xf numFmtId="2" fontId="0" fillId="7" borderId="0" xfId="0" applyNumberFormat="1" applyFill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12" fillId="0" borderId="0" xfId="0" applyFont="1" applyFill="1" applyAlignment="1" applyProtection="1">
      <alignment horizontal="center"/>
    </xf>
    <xf numFmtId="0" fontId="21" fillId="8" borderId="4" xfId="0" applyFont="1" applyFill="1" applyBorder="1" applyAlignment="1" applyProtection="1">
      <alignment horizontal="left" vertical="center" wrapText="1"/>
    </xf>
    <xf numFmtId="0" fontId="21" fillId="8" borderId="5" xfId="0" applyFont="1" applyFill="1" applyBorder="1" applyAlignment="1" applyProtection="1">
      <alignment horizontal="left" vertical="center" wrapText="1"/>
    </xf>
    <xf numFmtId="0" fontId="21" fillId="8" borderId="6" xfId="0" applyFont="1" applyFill="1" applyBorder="1" applyAlignment="1" applyProtection="1">
      <alignment horizontal="left" vertical="center" wrapText="1"/>
    </xf>
    <xf numFmtId="0" fontId="21" fillId="8" borderId="7" xfId="0" applyFont="1" applyFill="1" applyBorder="1" applyAlignment="1" applyProtection="1">
      <alignment horizontal="left" vertical="center" wrapText="1"/>
    </xf>
    <xf numFmtId="0" fontId="21" fillId="8" borderId="0" xfId="0" applyFont="1" applyFill="1" applyBorder="1" applyAlignment="1" applyProtection="1">
      <alignment horizontal="left" vertical="center" wrapText="1"/>
    </xf>
    <xf numFmtId="0" fontId="21" fillId="8" borderId="8" xfId="0" applyFont="1" applyFill="1" applyBorder="1" applyAlignment="1" applyProtection="1">
      <alignment horizontal="left" vertical="center" wrapText="1"/>
    </xf>
    <xf numFmtId="0" fontId="21" fillId="8" borderId="9" xfId="0" applyFont="1" applyFill="1" applyBorder="1" applyAlignment="1" applyProtection="1">
      <alignment horizontal="left" vertical="center" wrapText="1"/>
    </xf>
    <xf numFmtId="0" fontId="21" fillId="8" borderId="10" xfId="0" applyFont="1" applyFill="1" applyBorder="1" applyAlignment="1" applyProtection="1">
      <alignment horizontal="left" vertical="center" wrapText="1"/>
    </xf>
    <xf numFmtId="0" fontId="21" fillId="8" borderId="11" xfId="0" applyFont="1" applyFill="1" applyBorder="1" applyAlignment="1" applyProtection="1">
      <alignment horizontal="left" vertical="center" wrapText="1"/>
    </xf>
    <xf numFmtId="0" fontId="20" fillId="8" borderId="4" xfId="0" applyFont="1" applyFill="1" applyBorder="1" applyAlignment="1" applyProtection="1">
      <alignment horizontal="left" vertical="center" wrapText="1"/>
    </xf>
    <xf numFmtId="165" fontId="0" fillId="0" borderId="0" xfId="0" applyNumberFormat="1"/>
    <xf numFmtId="0" fontId="10" fillId="0" borderId="1" xfId="0" applyFont="1" applyBorder="1" applyAlignment="1">
      <alignment wrapText="1"/>
    </xf>
    <xf numFmtId="0" fontId="10" fillId="0" borderId="12" xfId="0" applyFont="1" applyBorder="1" applyAlignment="1">
      <alignment horizontal="center" wrapText="1"/>
    </xf>
    <xf numFmtId="0" fontId="4" fillId="2" borderId="13" xfId="0" applyFont="1" applyFill="1" applyBorder="1"/>
    <xf numFmtId="2" fontId="4" fillId="2" borderId="14" xfId="0" applyNumberFormat="1" applyFont="1" applyFill="1" applyBorder="1" applyAlignment="1">
      <alignment horizontal="center"/>
    </xf>
    <xf numFmtId="0" fontId="4" fillId="0" borderId="13" xfId="0" applyFont="1" applyBorder="1"/>
    <xf numFmtId="2" fontId="4" fillId="0" borderId="14" xfId="0" applyNumberFormat="1" applyFont="1" applyBorder="1" applyAlignment="1">
      <alignment horizontal="center"/>
    </xf>
  </cellXfs>
  <cellStyles count="8">
    <cellStyle name="Hyperlink" xfId="1" builtinId="8"/>
    <cellStyle name="Normal" xfId="0" builtinId="0"/>
    <cellStyle name="Normal 2" xfId="2"/>
    <cellStyle name="Normal 2 2" xfId="3"/>
    <cellStyle name="Normal 3" xfId="4"/>
    <cellStyle name="Percent 2" xfId="6"/>
    <cellStyle name="Percent 3" xfId="7"/>
    <cellStyle name="Percent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Drop" dropLines="100" dropStyle="combo" dx="16" fmlaLink="LMB!$A$97" fmlaRange="LMB!$A$4:$A$96" val="0"/>
</file>

<file path=xl/ctrlProps/ctrlProp2.xml><?xml version="1.0" encoding="utf-8"?>
<formControlPr xmlns="http://schemas.microsoft.com/office/spreadsheetml/2009/9/main" objectType="Drop" dropLines="100" dropStyle="combo" dx="16" fmlaLink="LMB!$A$97" fmlaRange="LMB!$A$4:$A$96" val="0"/>
</file>

<file path=xl/ctrlProps/ctrlProp3.xml><?xml version="1.0" encoding="utf-8"?>
<formControlPr xmlns="http://schemas.microsoft.com/office/spreadsheetml/2009/9/main" objectType="Drop" dropLines="100" dropStyle="combo" dx="16" fmlaLink="LMB!$A$97" fmlaRange="LMB!$A$4:$A$96" val="0"/>
</file>

<file path=xl/ctrlProps/ctrlProp4.xml><?xml version="1.0" encoding="utf-8"?>
<formControlPr xmlns="http://schemas.microsoft.com/office/spreadsheetml/2009/9/main" objectType="Drop" dropLines="100" dropStyle="combo" dx="16" fmlaLink="LMB!$A$97" fmlaRange="LMB!$A$4:$A$96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25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43775" cy="476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</xdr:row>
          <xdr:rowOff>85725</xdr:rowOff>
        </xdr:from>
        <xdr:to>
          <xdr:col>4</xdr:col>
          <xdr:colOff>504825</xdr:colOff>
          <xdr:row>13</xdr:row>
          <xdr:rowOff>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28575</xdr:colOff>
      <xdr:row>1</xdr:row>
      <xdr:rowOff>133349</xdr:rowOff>
    </xdr:from>
    <xdr:to>
      <xdr:col>3</xdr:col>
      <xdr:colOff>843014</xdr:colOff>
      <xdr:row>9</xdr:row>
      <xdr:rowOff>123824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33374"/>
          <a:ext cx="3071864" cy="170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</xdr:row>
          <xdr:rowOff>85725</xdr:rowOff>
        </xdr:from>
        <xdr:to>
          <xdr:col>4</xdr:col>
          <xdr:colOff>504825</xdr:colOff>
          <xdr:row>13</xdr:row>
          <xdr:rowOff>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28575</xdr:colOff>
      <xdr:row>1</xdr:row>
      <xdr:rowOff>133349</xdr:rowOff>
    </xdr:from>
    <xdr:to>
      <xdr:col>3</xdr:col>
      <xdr:colOff>843014</xdr:colOff>
      <xdr:row>9</xdr:row>
      <xdr:rowOff>123824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33374"/>
          <a:ext cx="3071864" cy="170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</xdr:row>
          <xdr:rowOff>85725</xdr:rowOff>
        </xdr:from>
        <xdr:to>
          <xdr:col>4</xdr:col>
          <xdr:colOff>504825</xdr:colOff>
          <xdr:row>13</xdr:row>
          <xdr:rowOff>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28575</xdr:colOff>
      <xdr:row>1</xdr:row>
      <xdr:rowOff>133349</xdr:rowOff>
    </xdr:from>
    <xdr:to>
      <xdr:col>3</xdr:col>
      <xdr:colOff>843014</xdr:colOff>
      <xdr:row>9</xdr:row>
      <xdr:rowOff>123824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33374"/>
          <a:ext cx="3071864" cy="170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</xdr:row>
          <xdr:rowOff>85725</xdr:rowOff>
        </xdr:from>
        <xdr:to>
          <xdr:col>4</xdr:col>
          <xdr:colOff>504825</xdr:colOff>
          <xdr:row>13</xdr:row>
          <xdr:rowOff>0</xdr:rowOff>
        </xdr:to>
        <xdr:sp macro="" textlink="">
          <xdr:nvSpPr>
            <xdr:cNvPr id="7169" name="Drop Dow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28575</xdr:colOff>
      <xdr:row>1</xdr:row>
      <xdr:rowOff>133349</xdr:rowOff>
    </xdr:from>
    <xdr:to>
      <xdr:col>3</xdr:col>
      <xdr:colOff>843014</xdr:colOff>
      <xdr:row>9</xdr:row>
      <xdr:rowOff>123824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33374"/>
          <a:ext cx="3071864" cy="170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avfa.com/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mailto:IAVFA1020@GMAIL.COM" TargetMode="External"/><Relationship Id="rId1" Type="http://schemas.openxmlformats.org/officeDocument/2006/relationships/hyperlink" Target="http://www.iavfa.com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2.xml"/><Relationship Id="rId4" Type="http://schemas.openxmlformats.org/officeDocument/2006/relationships/hyperlink" Target="mailto:IAVFA1020@G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avfa.com/" TargetMode="External"/><Relationship Id="rId7" Type="http://schemas.openxmlformats.org/officeDocument/2006/relationships/ctrlProp" Target="../ctrlProps/ctrlProp2.xml"/><Relationship Id="rId2" Type="http://schemas.openxmlformats.org/officeDocument/2006/relationships/hyperlink" Target="mailto:IAVFA1020@GMAIL.COM" TargetMode="External"/><Relationship Id="rId1" Type="http://schemas.openxmlformats.org/officeDocument/2006/relationships/hyperlink" Target="http://www.iavfa.com/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3.xml"/><Relationship Id="rId4" Type="http://schemas.openxmlformats.org/officeDocument/2006/relationships/hyperlink" Target="mailto:IAVFA1020@GMAIL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avfa.com/" TargetMode="External"/><Relationship Id="rId7" Type="http://schemas.openxmlformats.org/officeDocument/2006/relationships/ctrlProp" Target="../ctrlProps/ctrlProp3.xml"/><Relationship Id="rId2" Type="http://schemas.openxmlformats.org/officeDocument/2006/relationships/hyperlink" Target="mailto:IAVFA1020@GMAIL.COM" TargetMode="External"/><Relationship Id="rId1" Type="http://schemas.openxmlformats.org/officeDocument/2006/relationships/hyperlink" Target="http://www.iavfa.com/" TargetMode="External"/><Relationship Id="rId6" Type="http://schemas.openxmlformats.org/officeDocument/2006/relationships/vmlDrawing" Target="../drawings/vmlDrawing3.vml"/><Relationship Id="rId5" Type="http://schemas.openxmlformats.org/officeDocument/2006/relationships/drawing" Target="../drawings/drawing4.xml"/><Relationship Id="rId4" Type="http://schemas.openxmlformats.org/officeDocument/2006/relationships/hyperlink" Target="mailto:IAVFA1020@GMAIL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avfa.com/" TargetMode="External"/><Relationship Id="rId7" Type="http://schemas.openxmlformats.org/officeDocument/2006/relationships/ctrlProp" Target="../ctrlProps/ctrlProp4.xml"/><Relationship Id="rId2" Type="http://schemas.openxmlformats.org/officeDocument/2006/relationships/hyperlink" Target="mailto:IAVFA1020@GMAIL.COM" TargetMode="External"/><Relationship Id="rId1" Type="http://schemas.openxmlformats.org/officeDocument/2006/relationships/hyperlink" Target="http://www.iavfa.com/" TargetMode="External"/><Relationship Id="rId6" Type="http://schemas.openxmlformats.org/officeDocument/2006/relationships/vmlDrawing" Target="../drawings/vmlDrawing4.vml"/><Relationship Id="rId5" Type="http://schemas.openxmlformats.org/officeDocument/2006/relationships/drawing" Target="../drawings/drawing5.xml"/><Relationship Id="rId4" Type="http://schemas.openxmlformats.org/officeDocument/2006/relationships/hyperlink" Target="mailto:IAVFA102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1"/>
  <sheetViews>
    <sheetView topLeftCell="XFD1" zoomScale="60" zoomScaleNormal="60" workbookViewId="0">
      <selection sqref="A1:XFD1048576"/>
    </sheetView>
  </sheetViews>
  <sheetFormatPr defaultColWidth="0" defaultRowHeight="15" customHeight="1"/>
  <cols>
    <col min="1" max="5" width="35.42578125" hidden="1"/>
    <col min="6" max="7" width="35.42578125" style="1" hidden="1"/>
    <col min="8" max="11" width="35.42578125" hidden="1"/>
    <col min="12" max="17" width="35.42578125" style="1" hidden="1"/>
    <col min="18" max="16384" width="35.42578125" hidden="1"/>
  </cols>
  <sheetData>
    <row r="1" spans="1:26" ht="15" customHeight="1">
      <c r="A1" s="26"/>
      <c r="B1" s="27">
        <v>43470</v>
      </c>
      <c r="C1" s="28"/>
      <c r="D1" s="27">
        <v>43105</v>
      </c>
      <c r="E1" s="28"/>
      <c r="F1" s="27">
        <v>42740</v>
      </c>
      <c r="G1" s="28"/>
      <c r="H1" s="27">
        <v>42374</v>
      </c>
      <c r="I1" s="28"/>
      <c r="J1" s="27">
        <v>42009</v>
      </c>
      <c r="K1" s="29"/>
      <c r="L1" s="29"/>
      <c r="M1" s="29"/>
      <c r="N1" s="29"/>
      <c r="O1" s="29"/>
      <c r="P1" s="29"/>
      <c r="Q1" s="29"/>
      <c r="R1" s="26"/>
      <c r="S1" s="26"/>
    </row>
    <row r="2" spans="1:26" ht="15" customHeight="1">
      <c r="A2" s="26"/>
      <c r="B2" s="28">
        <v>2018</v>
      </c>
      <c r="C2" s="28"/>
      <c r="D2" s="28">
        <v>2017</v>
      </c>
      <c r="E2" s="28"/>
      <c r="F2" s="28">
        <v>2016</v>
      </c>
      <c r="G2" s="28"/>
      <c r="H2" s="28">
        <v>2015</v>
      </c>
      <c r="I2" s="28"/>
      <c r="J2" s="28">
        <v>2014</v>
      </c>
      <c r="K2" s="26"/>
      <c r="L2" s="26"/>
      <c r="M2" s="26"/>
      <c r="N2" s="26"/>
      <c r="O2" s="26"/>
      <c r="P2" s="26"/>
      <c r="Q2" s="26"/>
      <c r="R2" s="26"/>
      <c r="S2" s="26"/>
    </row>
    <row r="3" spans="1:26" ht="15" customHeight="1">
      <c r="A3" s="30" t="s">
        <v>0</v>
      </c>
      <c r="B3" s="31" t="s">
        <v>119</v>
      </c>
      <c r="C3" s="30" t="s">
        <v>0</v>
      </c>
      <c r="D3" s="31" t="s">
        <v>119</v>
      </c>
      <c r="E3" s="30" t="s">
        <v>0</v>
      </c>
      <c r="F3" s="31" t="s">
        <v>119</v>
      </c>
      <c r="G3" s="30" t="s">
        <v>0</v>
      </c>
      <c r="H3" s="31" t="s">
        <v>119</v>
      </c>
      <c r="I3" s="30" t="s">
        <v>0</v>
      </c>
      <c r="J3" s="31" t="s">
        <v>119</v>
      </c>
      <c r="K3" s="32"/>
      <c r="L3" s="32">
        <v>2014</v>
      </c>
      <c r="M3" s="32">
        <v>2015</v>
      </c>
      <c r="N3" s="32">
        <v>2016</v>
      </c>
      <c r="O3" s="32">
        <v>2017</v>
      </c>
      <c r="P3" s="32">
        <v>2018</v>
      </c>
      <c r="Q3" s="33" t="s">
        <v>2</v>
      </c>
      <c r="R3" s="33" t="s">
        <v>1</v>
      </c>
    </row>
    <row r="4" spans="1:26" ht="15" customHeight="1">
      <c r="A4" s="34" t="s">
        <v>3</v>
      </c>
      <c r="B4" s="35">
        <v>1.2156116959064325</v>
      </c>
      <c r="C4" s="34" t="s">
        <v>3</v>
      </c>
      <c r="D4" s="35">
        <v>1.1535561290322582</v>
      </c>
      <c r="E4" s="34" t="s">
        <v>3</v>
      </c>
      <c r="F4" s="35">
        <v>1.3629988319999999</v>
      </c>
      <c r="G4" s="34" t="s">
        <v>3</v>
      </c>
      <c r="H4" s="35">
        <v>1.0787380520266183</v>
      </c>
      <c r="I4" s="34" t="s">
        <v>3</v>
      </c>
      <c r="J4" s="35">
        <v>1.1812692307692307</v>
      </c>
      <c r="K4" s="26">
        <v>1</v>
      </c>
      <c r="L4" s="36">
        <f>J4</f>
        <v>1.1812692307692307</v>
      </c>
      <c r="M4" s="36">
        <f>H4</f>
        <v>1.0787380520266183</v>
      </c>
      <c r="N4" s="36">
        <f>F4</f>
        <v>1.3629988319999999</v>
      </c>
      <c r="O4" s="36">
        <f>D4</f>
        <v>1.1535561290322582</v>
      </c>
      <c r="P4" s="36">
        <f>B4</f>
        <v>1.2156116959064325</v>
      </c>
      <c r="Q4" s="36">
        <f>P4</f>
        <v>1.2156116959064325</v>
      </c>
      <c r="R4" s="36">
        <f>AVERAGE(L4:P4)</f>
        <v>1.1984347879469077</v>
      </c>
      <c r="S4" s="34" t="s">
        <v>3</v>
      </c>
      <c r="T4" s="62">
        <f>VLOOKUP(S4,$U$4:$Z$98,3,FALSE)</f>
        <v>1.2156116959064325</v>
      </c>
      <c r="U4" t="s">
        <v>0</v>
      </c>
      <c r="V4" t="s">
        <v>144</v>
      </c>
      <c r="W4" t="s">
        <v>145</v>
      </c>
      <c r="X4" t="s">
        <v>146</v>
      </c>
      <c r="Y4" t="s">
        <v>147</v>
      </c>
      <c r="Z4" t="s">
        <v>148</v>
      </c>
    </row>
    <row r="5" spans="1:26" ht="15" customHeight="1">
      <c r="A5" s="37" t="s">
        <v>4</v>
      </c>
      <c r="B5" s="38">
        <v>1.2398163663663664</v>
      </c>
      <c r="C5" s="37" t="s">
        <v>4</v>
      </c>
      <c r="D5" s="38">
        <v>1.0826060000000002</v>
      </c>
      <c r="E5" s="37" t="s">
        <v>4</v>
      </c>
      <c r="F5" s="38">
        <v>1.0744874680000001</v>
      </c>
      <c r="G5" s="37" t="s">
        <v>4</v>
      </c>
      <c r="H5" s="38">
        <v>1.3295169575705978</v>
      </c>
      <c r="I5" s="37" t="s">
        <v>4</v>
      </c>
      <c r="J5" s="38">
        <v>1.1598518356643359</v>
      </c>
      <c r="K5" s="39">
        <v>2</v>
      </c>
      <c r="L5" s="36">
        <f t="shared" ref="L5:L68" si="0">J5</f>
        <v>1.1598518356643359</v>
      </c>
      <c r="M5" s="36">
        <f t="shared" ref="M5:M68" si="1">H5</f>
        <v>1.3295169575705978</v>
      </c>
      <c r="N5" s="36">
        <f t="shared" ref="N5:N68" si="2">F5</f>
        <v>1.0744874680000001</v>
      </c>
      <c r="O5" s="36">
        <f t="shared" ref="O5:O68" si="3">D5</f>
        <v>1.0826060000000002</v>
      </c>
      <c r="P5" s="36">
        <f t="shared" ref="P5:P68" si="4">B5</f>
        <v>1.2398163663663664</v>
      </c>
      <c r="Q5" s="36">
        <f t="shared" ref="Q5:Q68" si="5">P5</f>
        <v>1.2398163663663664</v>
      </c>
      <c r="R5" s="36">
        <f t="shared" ref="R5:R68" si="6">AVERAGE(L5:P5)</f>
        <v>1.17725572552026</v>
      </c>
      <c r="S5" s="37" t="s">
        <v>4</v>
      </c>
      <c r="T5" s="62">
        <f t="shared" ref="T5:T68" si="7">VLOOKUP(S5,$U$4:$Z$98,3,FALSE)</f>
        <v>1.2398163663663664</v>
      </c>
      <c r="U5" t="s">
        <v>3</v>
      </c>
      <c r="V5">
        <v>48</v>
      </c>
      <c r="W5">
        <v>1.2156116959064325</v>
      </c>
      <c r="X5">
        <v>0.71058821348628254</v>
      </c>
      <c r="Y5">
        <v>5.6938561540536697E-2</v>
      </c>
      <c r="Z5">
        <v>0.79299305644286233</v>
      </c>
    </row>
    <row r="6" spans="1:26" ht="15" customHeight="1">
      <c r="A6" s="34" t="s">
        <v>5</v>
      </c>
      <c r="B6" s="35">
        <v>1.021926388888889</v>
      </c>
      <c r="C6" s="34" t="s">
        <v>5</v>
      </c>
      <c r="D6" s="35">
        <v>1.0088835</v>
      </c>
      <c r="E6" s="34" t="s">
        <v>5</v>
      </c>
      <c r="F6" s="35">
        <v>1.1220887850000001</v>
      </c>
      <c r="G6" s="34" t="s">
        <v>5</v>
      </c>
      <c r="H6" s="35">
        <v>1.2682844827586206</v>
      </c>
      <c r="I6" s="34" t="s">
        <v>5</v>
      </c>
      <c r="J6" s="35">
        <v>0.97856181318681323</v>
      </c>
      <c r="K6" s="26">
        <v>3</v>
      </c>
      <c r="L6" s="36">
        <f t="shared" si="0"/>
        <v>0.97856181318681323</v>
      </c>
      <c r="M6" s="36">
        <f t="shared" si="1"/>
        <v>1.2682844827586206</v>
      </c>
      <c r="N6" s="36">
        <f t="shared" si="2"/>
        <v>1.1220887850000001</v>
      </c>
      <c r="O6" s="36">
        <f t="shared" si="3"/>
        <v>1.0088835</v>
      </c>
      <c r="P6" s="36">
        <f t="shared" si="4"/>
        <v>1.021926388888889</v>
      </c>
      <c r="Q6" s="36">
        <f t="shared" si="5"/>
        <v>1.021926388888889</v>
      </c>
      <c r="R6" s="36">
        <f t="shared" si="6"/>
        <v>1.0799489939668645</v>
      </c>
      <c r="S6" s="34" t="s">
        <v>5</v>
      </c>
      <c r="T6" s="62">
        <f t="shared" si="7"/>
        <v>1.021926388888889</v>
      </c>
      <c r="U6" t="s">
        <v>4</v>
      </c>
      <c r="V6">
        <v>85</v>
      </c>
      <c r="W6">
        <v>1.2398163663663664</v>
      </c>
      <c r="X6">
        <v>0.25394288384875413</v>
      </c>
      <c r="Y6">
        <v>0.11404624323361992</v>
      </c>
      <c r="Z6">
        <v>1.0414623936237377</v>
      </c>
    </row>
    <row r="7" spans="1:26" ht="15" customHeight="1">
      <c r="A7" s="37" t="s">
        <v>6</v>
      </c>
      <c r="B7" s="38">
        <v>0.93043000000000009</v>
      </c>
      <c r="C7" s="37" t="s">
        <v>6</v>
      </c>
      <c r="D7" s="38">
        <v>1.016773688888889</v>
      </c>
      <c r="E7" s="37" t="s">
        <v>6</v>
      </c>
      <c r="F7" s="38">
        <v>0.880540498</v>
      </c>
      <c r="G7" s="37" t="s">
        <v>6</v>
      </c>
      <c r="H7" s="38">
        <v>1.055835652349264</v>
      </c>
      <c r="I7" s="37" t="s">
        <v>6</v>
      </c>
      <c r="J7" s="38">
        <v>0.9926627867746286</v>
      </c>
      <c r="K7" s="39">
        <v>4</v>
      </c>
      <c r="L7" s="36">
        <f t="shared" si="0"/>
        <v>0.9926627867746286</v>
      </c>
      <c r="M7" s="36">
        <f t="shared" si="1"/>
        <v>1.055835652349264</v>
      </c>
      <c r="N7" s="36">
        <f t="shared" si="2"/>
        <v>0.880540498</v>
      </c>
      <c r="O7" s="36">
        <f t="shared" si="3"/>
        <v>1.016773688888889</v>
      </c>
      <c r="P7" s="36">
        <f t="shared" si="4"/>
        <v>0.93043000000000009</v>
      </c>
      <c r="Q7" s="36">
        <f t="shared" si="5"/>
        <v>0.93043000000000009</v>
      </c>
      <c r="R7" s="36">
        <f t="shared" si="6"/>
        <v>0.97524852520255634</v>
      </c>
      <c r="S7" s="37" t="s">
        <v>6</v>
      </c>
      <c r="T7" s="62">
        <f t="shared" si="7"/>
        <v>0.93043000000000009</v>
      </c>
      <c r="U7" t="s">
        <v>5</v>
      </c>
      <c r="V7">
        <v>18</v>
      </c>
      <c r="W7">
        <v>1.021926388888889</v>
      </c>
      <c r="X7">
        <v>0.89824807389554751</v>
      </c>
      <c r="Y7">
        <v>6.4808527816189357E-2</v>
      </c>
      <c r="Z7">
        <v>0.61058427629154721</v>
      </c>
    </row>
    <row r="8" spans="1:26" ht="15" customHeight="1">
      <c r="A8" s="34" t="s">
        <v>7</v>
      </c>
      <c r="B8" s="35">
        <v>0.79288148148148163</v>
      </c>
      <c r="C8" s="34" t="s">
        <v>7</v>
      </c>
      <c r="D8" s="35">
        <v>1.1974170666666666</v>
      </c>
      <c r="E8" s="34" t="s">
        <v>7</v>
      </c>
      <c r="F8" s="35">
        <v>0.84501078399999996</v>
      </c>
      <c r="G8" s="34" t="s">
        <v>7</v>
      </c>
      <c r="H8" s="35">
        <v>0.95540613026819932</v>
      </c>
      <c r="I8" s="34" t="s">
        <v>7</v>
      </c>
      <c r="J8" s="35">
        <v>1.0949983974358972</v>
      </c>
      <c r="K8" s="26">
        <v>5</v>
      </c>
      <c r="L8" s="36">
        <f t="shared" si="0"/>
        <v>1.0949983974358972</v>
      </c>
      <c r="M8" s="36">
        <f t="shared" si="1"/>
        <v>0.95540613026819932</v>
      </c>
      <c r="N8" s="36">
        <f t="shared" si="2"/>
        <v>0.84501078399999996</v>
      </c>
      <c r="O8" s="36">
        <f t="shared" si="3"/>
        <v>1.1974170666666666</v>
      </c>
      <c r="P8" s="36">
        <f t="shared" si="4"/>
        <v>0.79288148148148163</v>
      </c>
      <c r="Q8" s="36">
        <f t="shared" si="5"/>
        <v>0.79288148148148163</v>
      </c>
      <c r="R8" s="36">
        <f t="shared" si="6"/>
        <v>0.97714277197044908</v>
      </c>
      <c r="S8" s="34" t="s">
        <v>7</v>
      </c>
      <c r="T8" s="62">
        <f t="shared" si="7"/>
        <v>0.79288148148148163</v>
      </c>
      <c r="U8" t="s">
        <v>6</v>
      </c>
      <c r="V8">
        <v>50</v>
      </c>
      <c r="W8">
        <v>0.93043000000000009</v>
      </c>
      <c r="X8">
        <v>0.3499957949444466</v>
      </c>
      <c r="Y8">
        <v>0.14186222011385058</v>
      </c>
      <c r="Z8">
        <v>0.7369760984309518</v>
      </c>
    </row>
    <row r="9" spans="1:26" ht="15" customHeight="1">
      <c r="A9" s="37" t="s">
        <v>8</v>
      </c>
      <c r="B9" s="38">
        <v>1.1667673333333335</v>
      </c>
      <c r="C9" s="37" t="s">
        <v>8</v>
      </c>
      <c r="D9" s="38">
        <v>1.0375354385964917</v>
      </c>
      <c r="E9" s="37" t="s">
        <v>8</v>
      </c>
      <c r="F9" s="38">
        <v>1.122629713</v>
      </c>
      <c r="G9" s="37" t="s">
        <v>8</v>
      </c>
      <c r="H9" s="38">
        <v>1.2855828698553953</v>
      </c>
      <c r="I9" s="37" t="s">
        <v>8</v>
      </c>
      <c r="J9" s="38">
        <v>1.3481678571428568</v>
      </c>
      <c r="K9" s="39">
        <v>6</v>
      </c>
      <c r="L9" s="36">
        <f t="shared" si="0"/>
        <v>1.3481678571428568</v>
      </c>
      <c r="M9" s="36">
        <f t="shared" si="1"/>
        <v>1.2855828698553953</v>
      </c>
      <c r="N9" s="36">
        <f t="shared" si="2"/>
        <v>1.122629713</v>
      </c>
      <c r="O9" s="36">
        <f t="shared" si="3"/>
        <v>1.0375354385964917</v>
      </c>
      <c r="P9" s="36">
        <f t="shared" si="4"/>
        <v>1.1667673333333335</v>
      </c>
      <c r="Q9" s="36">
        <f t="shared" si="5"/>
        <v>1.1667673333333335</v>
      </c>
      <c r="R9" s="36">
        <f t="shared" si="6"/>
        <v>1.1921366423856155</v>
      </c>
      <c r="S9" s="37" t="s">
        <v>8</v>
      </c>
      <c r="T9" s="62">
        <f t="shared" si="7"/>
        <v>1.1667673333333335</v>
      </c>
      <c r="U9" t="s">
        <v>7</v>
      </c>
      <c r="V9">
        <v>14</v>
      </c>
      <c r="W9">
        <v>0.79288148148148163</v>
      </c>
      <c r="X9">
        <v>1.9543640337191819</v>
      </c>
      <c r="Y9">
        <v>0.10146919013305655</v>
      </c>
      <c r="Z9">
        <v>0.32155493362509635</v>
      </c>
    </row>
    <row r="10" spans="1:26" ht="15" customHeight="1">
      <c r="A10" s="34" t="s">
        <v>113</v>
      </c>
      <c r="B10" s="35">
        <v>0.71343888888888884</v>
      </c>
      <c r="C10" s="34" t="s">
        <v>113</v>
      </c>
      <c r="D10" s="35">
        <v>0.63754545454545453</v>
      </c>
      <c r="E10" s="34" t="s">
        <v>113</v>
      </c>
      <c r="F10" s="35">
        <v>0.86022897200000004</v>
      </c>
      <c r="G10" s="34" t="s">
        <v>113</v>
      </c>
      <c r="H10" s="35">
        <v>1.110528735632184</v>
      </c>
      <c r="I10" s="34" t="s">
        <v>113</v>
      </c>
      <c r="J10" s="35">
        <v>0.80681643356643351</v>
      </c>
      <c r="K10" s="26">
        <v>7</v>
      </c>
      <c r="L10" s="36">
        <f t="shared" si="0"/>
        <v>0.80681643356643351</v>
      </c>
      <c r="M10" s="36">
        <f t="shared" si="1"/>
        <v>1.110528735632184</v>
      </c>
      <c r="N10" s="36">
        <f t="shared" si="2"/>
        <v>0.86022897200000004</v>
      </c>
      <c r="O10" s="36">
        <f t="shared" si="3"/>
        <v>0.63754545454545453</v>
      </c>
      <c r="P10" s="36">
        <f t="shared" si="4"/>
        <v>0.71343888888888884</v>
      </c>
      <c r="Q10" s="36">
        <f t="shared" si="5"/>
        <v>0.71343888888888884</v>
      </c>
      <c r="R10" s="36">
        <f t="shared" si="6"/>
        <v>0.8257116969265923</v>
      </c>
      <c r="S10" s="34" t="s">
        <v>113</v>
      </c>
      <c r="T10" s="62">
        <f t="shared" si="7"/>
        <v>0.71343888888888884</v>
      </c>
      <c r="U10" t="s">
        <v>8</v>
      </c>
      <c r="V10">
        <v>52</v>
      </c>
      <c r="W10">
        <v>1.1667673333333335</v>
      </c>
      <c r="X10">
        <v>0.39950878936117284</v>
      </c>
      <c r="Y10">
        <v>0.11574666707381789</v>
      </c>
      <c r="Z10">
        <v>0.897767752412861</v>
      </c>
    </row>
    <row r="11" spans="1:26" ht="15" customHeight="1">
      <c r="A11" s="37" t="s">
        <v>114</v>
      </c>
      <c r="B11" s="38">
        <v>0.56929422896758552</v>
      </c>
      <c r="C11" s="37" t="s">
        <v>114</v>
      </c>
      <c r="D11" s="38">
        <v>0.5017112663139327</v>
      </c>
      <c r="E11" s="37" t="s">
        <v>114</v>
      </c>
      <c r="F11" s="38">
        <v>0.471938211</v>
      </c>
      <c r="G11" s="37" t="s">
        <v>114</v>
      </c>
      <c r="H11" s="38">
        <v>0.51118297133267054</v>
      </c>
      <c r="I11" s="37" t="s">
        <v>114</v>
      </c>
      <c r="J11" s="38">
        <v>0.52608894629417013</v>
      </c>
      <c r="K11" s="39">
        <v>8</v>
      </c>
      <c r="L11" s="36">
        <f t="shared" si="0"/>
        <v>0.52608894629417013</v>
      </c>
      <c r="M11" s="36">
        <f t="shared" si="1"/>
        <v>0.51118297133267054</v>
      </c>
      <c r="N11" s="36">
        <f t="shared" si="2"/>
        <v>0.471938211</v>
      </c>
      <c r="O11" s="36">
        <f t="shared" si="3"/>
        <v>0.5017112663139327</v>
      </c>
      <c r="P11" s="36">
        <f t="shared" si="4"/>
        <v>0.56929422896758552</v>
      </c>
      <c r="Q11" s="36">
        <f t="shared" si="5"/>
        <v>0.56929422896758552</v>
      </c>
      <c r="R11" s="36">
        <f t="shared" si="6"/>
        <v>0.51604312478167169</v>
      </c>
      <c r="S11" s="37" t="s">
        <v>114</v>
      </c>
      <c r="T11" s="62">
        <f t="shared" si="7"/>
        <v>0.56929422896758552</v>
      </c>
      <c r="U11" t="s">
        <v>113</v>
      </c>
      <c r="V11">
        <v>10</v>
      </c>
      <c r="W11">
        <v>0.71343888888888884</v>
      </c>
      <c r="X11">
        <v>2.0384779783807119</v>
      </c>
      <c r="Y11">
        <v>0.26006803610640039</v>
      </c>
      <c r="Z11">
        <v>0.28211894554926537</v>
      </c>
    </row>
    <row r="12" spans="1:26" ht="15" customHeight="1">
      <c r="A12" s="34" t="s">
        <v>9</v>
      </c>
      <c r="B12" s="35">
        <v>1.2988324074074074</v>
      </c>
      <c r="C12" s="34" t="s">
        <v>9</v>
      </c>
      <c r="D12" s="35">
        <v>1.3261961739130437</v>
      </c>
      <c r="E12" s="34" t="s">
        <v>9</v>
      </c>
      <c r="F12" s="35">
        <v>0.79280166100000005</v>
      </c>
      <c r="G12" s="34" t="s">
        <v>9</v>
      </c>
      <c r="H12" s="35">
        <v>0.93828251663641882</v>
      </c>
      <c r="I12" s="34" t="s">
        <v>9</v>
      </c>
      <c r="J12" s="35">
        <v>1.0555260180995474</v>
      </c>
      <c r="K12" s="26">
        <v>9</v>
      </c>
      <c r="L12" s="36">
        <f t="shared" si="0"/>
        <v>1.0555260180995474</v>
      </c>
      <c r="M12" s="36">
        <f t="shared" si="1"/>
        <v>0.93828251663641882</v>
      </c>
      <c r="N12" s="36">
        <f t="shared" si="2"/>
        <v>0.79280166100000005</v>
      </c>
      <c r="O12" s="36">
        <f t="shared" si="3"/>
        <v>1.3261961739130437</v>
      </c>
      <c r="P12" s="36">
        <f t="shared" si="4"/>
        <v>1.2988324074074074</v>
      </c>
      <c r="Q12" s="36">
        <f t="shared" si="5"/>
        <v>1.2988324074074074</v>
      </c>
      <c r="R12" s="36">
        <f t="shared" si="6"/>
        <v>1.0823277554112836</v>
      </c>
      <c r="S12" s="34" t="s">
        <v>9</v>
      </c>
      <c r="T12" s="62">
        <f t="shared" si="7"/>
        <v>1.2988324074074074</v>
      </c>
      <c r="U12" t="s">
        <v>114</v>
      </c>
      <c r="V12">
        <v>633</v>
      </c>
      <c r="W12">
        <v>0.56929422896758552</v>
      </c>
      <c r="X12">
        <v>0.76510503786347417</v>
      </c>
      <c r="Y12">
        <v>0.26985998983947729</v>
      </c>
      <c r="Z12">
        <v>0.36172564435326482</v>
      </c>
    </row>
    <row r="13" spans="1:26" ht="15" customHeight="1">
      <c r="A13" s="37" t="s">
        <v>10</v>
      </c>
      <c r="B13" s="38">
        <v>1.1772472222222226</v>
      </c>
      <c r="C13" s="37" t="s">
        <v>10</v>
      </c>
      <c r="D13" s="38">
        <v>0.70379614814814828</v>
      </c>
      <c r="E13" s="37" t="s">
        <v>10</v>
      </c>
      <c r="F13" s="38">
        <v>0.91133911899999998</v>
      </c>
      <c r="G13" s="37" t="s">
        <v>10</v>
      </c>
      <c r="H13" s="38">
        <v>1.1525281143212178</v>
      </c>
      <c r="I13" s="37" t="s">
        <v>10</v>
      </c>
      <c r="J13" s="38">
        <v>1.1375291060291057</v>
      </c>
      <c r="K13" s="39">
        <v>10</v>
      </c>
      <c r="L13" s="36">
        <f t="shared" si="0"/>
        <v>1.1375291060291057</v>
      </c>
      <c r="M13" s="36">
        <f t="shared" si="1"/>
        <v>1.1525281143212178</v>
      </c>
      <c r="N13" s="36">
        <f t="shared" si="2"/>
        <v>0.91133911899999998</v>
      </c>
      <c r="O13" s="36">
        <f t="shared" si="3"/>
        <v>0.70379614814814828</v>
      </c>
      <c r="P13" s="36">
        <f t="shared" si="4"/>
        <v>1.1772472222222226</v>
      </c>
      <c r="Q13" s="36">
        <f t="shared" si="5"/>
        <v>1.1772472222222226</v>
      </c>
      <c r="R13" s="36">
        <f t="shared" si="6"/>
        <v>1.0164879419441388</v>
      </c>
      <c r="S13" s="37" t="s">
        <v>10</v>
      </c>
      <c r="T13" s="62">
        <f t="shared" si="7"/>
        <v>1.1772472222222226</v>
      </c>
      <c r="U13" t="s">
        <v>9</v>
      </c>
      <c r="V13">
        <v>31</v>
      </c>
      <c r="W13">
        <v>1.2988324074074074</v>
      </c>
      <c r="X13">
        <v>0.34175445699717727</v>
      </c>
      <c r="Y13">
        <v>2.5475438233270621E-2</v>
      </c>
      <c r="Z13">
        <v>1.0338422578246964</v>
      </c>
    </row>
    <row r="14" spans="1:26" ht="15" customHeight="1">
      <c r="A14" s="34" t="s">
        <v>11</v>
      </c>
      <c r="B14" s="35">
        <v>1.0202492753623189</v>
      </c>
      <c r="C14" s="34" t="s">
        <v>11</v>
      </c>
      <c r="D14" s="35">
        <v>1.1196444800000001</v>
      </c>
      <c r="E14" s="34" t="s">
        <v>11</v>
      </c>
      <c r="F14" s="35">
        <v>1.2200103470000001</v>
      </c>
      <c r="G14" s="34" t="s">
        <v>11</v>
      </c>
      <c r="H14" s="35">
        <v>1.2912469135802471</v>
      </c>
      <c r="I14" s="34" t="s">
        <v>11</v>
      </c>
      <c r="J14" s="35">
        <v>1.2961563545150503</v>
      </c>
      <c r="K14" s="26">
        <v>11</v>
      </c>
      <c r="L14" s="36">
        <f t="shared" si="0"/>
        <v>1.2961563545150503</v>
      </c>
      <c r="M14" s="36">
        <f t="shared" si="1"/>
        <v>1.2912469135802471</v>
      </c>
      <c r="N14" s="36">
        <f t="shared" si="2"/>
        <v>1.2200103470000001</v>
      </c>
      <c r="O14" s="36">
        <f t="shared" si="3"/>
        <v>1.1196444800000001</v>
      </c>
      <c r="P14" s="36">
        <f t="shared" si="4"/>
        <v>1.0202492753623189</v>
      </c>
      <c r="Q14" s="36">
        <f t="shared" si="5"/>
        <v>1.0202492753623189</v>
      </c>
      <c r="R14" s="36">
        <f t="shared" si="6"/>
        <v>1.1894614740915235</v>
      </c>
      <c r="S14" s="34" t="s">
        <v>11</v>
      </c>
      <c r="T14" s="62">
        <f t="shared" si="7"/>
        <v>1.0202492753623189</v>
      </c>
      <c r="U14" t="s">
        <v>10</v>
      </c>
      <c r="V14">
        <v>37</v>
      </c>
      <c r="W14">
        <v>1.1772472222222226</v>
      </c>
      <c r="X14">
        <v>0.23533974147621514</v>
      </c>
      <c r="Y14">
        <v>3.8673485430949325E-2</v>
      </c>
      <c r="Z14">
        <v>1.0006310353440184</v>
      </c>
    </row>
    <row r="15" spans="1:26" ht="15" customHeight="1">
      <c r="A15" s="37" t="s">
        <v>115</v>
      </c>
      <c r="B15" s="38">
        <v>1.2061323529411769</v>
      </c>
      <c r="C15" s="37" t="s">
        <v>115</v>
      </c>
      <c r="D15" s="38">
        <v>1.2379532972972973</v>
      </c>
      <c r="E15" s="37" t="s">
        <v>115</v>
      </c>
      <c r="F15" s="38">
        <v>1.0769423680000001</v>
      </c>
      <c r="G15" s="37" t="s">
        <v>115</v>
      </c>
      <c r="H15" s="38">
        <v>1.3484917676296984</v>
      </c>
      <c r="I15" s="37" t="s">
        <v>115</v>
      </c>
      <c r="J15" s="38">
        <v>1.1594610912343468</v>
      </c>
      <c r="K15" s="39">
        <v>12</v>
      </c>
      <c r="L15" s="36">
        <f t="shared" si="0"/>
        <v>1.1594610912343468</v>
      </c>
      <c r="M15" s="36">
        <f t="shared" si="1"/>
        <v>1.3484917676296984</v>
      </c>
      <c r="N15" s="36">
        <f t="shared" si="2"/>
        <v>1.0769423680000001</v>
      </c>
      <c r="O15" s="36">
        <f t="shared" si="3"/>
        <v>1.2379532972972973</v>
      </c>
      <c r="P15" s="36">
        <f t="shared" si="4"/>
        <v>1.2061323529411769</v>
      </c>
      <c r="Q15" s="36">
        <f t="shared" si="5"/>
        <v>1.2061323529411769</v>
      </c>
      <c r="R15" s="36">
        <f t="shared" si="6"/>
        <v>1.2057961754205038</v>
      </c>
      <c r="S15" s="37" t="s">
        <v>115</v>
      </c>
      <c r="T15" s="62">
        <f t="shared" si="7"/>
        <v>1.2061323529411769</v>
      </c>
      <c r="U15" t="s">
        <v>11</v>
      </c>
      <c r="V15">
        <v>24</v>
      </c>
      <c r="W15">
        <v>1.0202492753623189</v>
      </c>
      <c r="X15">
        <v>1.4455051606811122</v>
      </c>
      <c r="Y15">
        <v>2.5439089377065353E-2</v>
      </c>
      <c r="Z15">
        <v>0.48953272026419786</v>
      </c>
    </row>
    <row r="16" spans="1:26" ht="15" customHeight="1">
      <c r="A16" s="34" t="s">
        <v>12</v>
      </c>
      <c r="B16" s="35">
        <v>1.0957829059829063</v>
      </c>
      <c r="C16" s="34" t="s">
        <v>12</v>
      </c>
      <c r="D16" s="35">
        <v>1.1089115294117649</v>
      </c>
      <c r="E16" s="34" t="s">
        <v>12</v>
      </c>
      <c r="F16" s="35">
        <v>1.0067842890000001</v>
      </c>
      <c r="G16" s="34" t="s">
        <v>12</v>
      </c>
      <c r="H16" s="35">
        <v>1.1773270935960591</v>
      </c>
      <c r="I16" s="34" t="s">
        <v>12</v>
      </c>
      <c r="J16" s="35">
        <v>1.1158788461538465</v>
      </c>
      <c r="K16" s="26">
        <v>13</v>
      </c>
      <c r="L16" s="36">
        <f t="shared" si="0"/>
        <v>1.1158788461538465</v>
      </c>
      <c r="M16" s="36">
        <f t="shared" si="1"/>
        <v>1.1773270935960591</v>
      </c>
      <c r="N16" s="36">
        <f t="shared" si="2"/>
        <v>1.0067842890000001</v>
      </c>
      <c r="O16" s="36">
        <f t="shared" si="3"/>
        <v>1.1089115294117649</v>
      </c>
      <c r="P16" s="36">
        <f t="shared" si="4"/>
        <v>1.0957829059829063</v>
      </c>
      <c r="Q16" s="36">
        <f t="shared" si="5"/>
        <v>1.0957829059829063</v>
      </c>
      <c r="R16" s="36">
        <f t="shared" si="6"/>
        <v>1.1009369328289154</v>
      </c>
      <c r="S16" s="34" t="s">
        <v>12</v>
      </c>
      <c r="T16" s="62">
        <f t="shared" si="7"/>
        <v>1.0957829059829063</v>
      </c>
      <c r="U16" t="s">
        <v>115</v>
      </c>
      <c r="V16">
        <v>38</v>
      </c>
      <c r="W16">
        <v>1.2061323529411769</v>
      </c>
      <c r="X16">
        <v>2.967288785439341</v>
      </c>
      <c r="Y16">
        <v>0.22467023269429615</v>
      </c>
      <c r="Z16">
        <v>0.37394042679741007</v>
      </c>
    </row>
    <row r="17" spans="1:26" ht="15" customHeight="1">
      <c r="A17" s="37" t="s">
        <v>13</v>
      </c>
      <c r="B17" s="38">
        <v>1.217834063260341</v>
      </c>
      <c r="C17" s="37" t="s">
        <v>13</v>
      </c>
      <c r="D17" s="38">
        <v>1.1687211594202902</v>
      </c>
      <c r="E17" s="37" t="s">
        <v>13</v>
      </c>
      <c r="F17" s="38">
        <v>1.0705280049999999</v>
      </c>
      <c r="G17" s="37" t="s">
        <v>13</v>
      </c>
      <c r="H17" s="38">
        <v>1.1891302412174194</v>
      </c>
      <c r="I17" s="37" t="s">
        <v>13</v>
      </c>
      <c r="J17" s="38">
        <v>1.1938464620315581</v>
      </c>
      <c r="K17" s="39">
        <v>14</v>
      </c>
      <c r="L17" s="36">
        <f t="shared" si="0"/>
        <v>1.1938464620315581</v>
      </c>
      <c r="M17" s="36">
        <f t="shared" si="1"/>
        <v>1.1891302412174194</v>
      </c>
      <c r="N17" s="36">
        <f t="shared" si="2"/>
        <v>1.0705280049999999</v>
      </c>
      <c r="O17" s="36">
        <f t="shared" si="3"/>
        <v>1.1687211594202902</v>
      </c>
      <c r="P17" s="36">
        <f t="shared" si="4"/>
        <v>1.217834063260341</v>
      </c>
      <c r="Q17" s="36">
        <f t="shared" si="5"/>
        <v>1.217834063260341</v>
      </c>
      <c r="R17" s="36">
        <f t="shared" si="6"/>
        <v>1.1680119861859217</v>
      </c>
      <c r="S17" s="37" t="s">
        <v>13</v>
      </c>
      <c r="T17" s="62">
        <f t="shared" si="7"/>
        <v>1.217834063260341</v>
      </c>
      <c r="U17" t="s">
        <v>12</v>
      </c>
      <c r="V17">
        <v>42</v>
      </c>
      <c r="W17">
        <v>1.0957829059829063</v>
      </c>
      <c r="X17">
        <v>0.32994345208077647</v>
      </c>
      <c r="Y17">
        <v>0.16112440310063644</v>
      </c>
      <c r="Z17">
        <v>0.87841295414948972</v>
      </c>
    </row>
    <row r="18" spans="1:26" ht="15" customHeight="1">
      <c r="A18" s="34" t="s">
        <v>14</v>
      </c>
      <c r="B18" s="35">
        <v>1.1320272727272729</v>
      </c>
      <c r="C18" s="34" t="s">
        <v>14</v>
      </c>
      <c r="D18" s="35">
        <v>0.92090320000000003</v>
      </c>
      <c r="E18" s="34" t="s">
        <v>14</v>
      </c>
      <c r="F18" s="35">
        <v>1.115739037</v>
      </c>
      <c r="G18" s="34" t="s">
        <v>14</v>
      </c>
      <c r="H18" s="35">
        <v>1.2313168103448278</v>
      </c>
      <c r="I18" s="34" t="s">
        <v>14</v>
      </c>
      <c r="J18" s="35">
        <v>0.91301282051282062</v>
      </c>
      <c r="K18" s="26">
        <v>15</v>
      </c>
      <c r="L18" s="36">
        <f t="shared" si="0"/>
        <v>0.91301282051282062</v>
      </c>
      <c r="M18" s="36">
        <f t="shared" si="1"/>
        <v>1.2313168103448278</v>
      </c>
      <c r="N18" s="36">
        <f t="shared" si="2"/>
        <v>1.115739037</v>
      </c>
      <c r="O18" s="36">
        <f t="shared" si="3"/>
        <v>0.92090320000000003</v>
      </c>
      <c r="P18" s="36">
        <f t="shared" si="4"/>
        <v>1.1320272727272729</v>
      </c>
      <c r="Q18" s="36">
        <f t="shared" si="5"/>
        <v>1.1320272727272729</v>
      </c>
      <c r="R18" s="36">
        <f t="shared" si="6"/>
        <v>1.0625998281169842</v>
      </c>
      <c r="S18" s="34" t="s">
        <v>14</v>
      </c>
      <c r="T18" s="62">
        <f t="shared" si="7"/>
        <v>1.1320272727272729</v>
      </c>
      <c r="U18" t="s">
        <v>13</v>
      </c>
      <c r="V18">
        <v>168</v>
      </c>
      <c r="W18">
        <v>1.217834063260341</v>
      </c>
      <c r="X18">
        <v>0.35684826752027343</v>
      </c>
      <c r="Y18">
        <v>7.5971702667950225E-2</v>
      </c>
      <c r="Z18">
        <v>0.96071259454825286</v>
      </c>
    </row>
    <row r="19" spans="1:26" ht="15" customHeight="1">
      <c r="A19" s="37" t="s">
        <v>15</v>
      </c>
      <c r="B19" s="38">
        <v>1.5495339506172838</v>
      </c>
      <c r="C19" s="37" t="s">
        <v>15</v>
      </c>
      <c r="D19" s="38">
        <v>1.1976210526315785</v>
      </c>
      <c r="E19" s="37" t="s">
        <v>15</v>
      </c>
      <c r="F19" s="38">
        <v>1.002633463</v>
      </c>
      <c r="G19" s="37" t="s">
        <v>15</v>
      </c>
      <c r="H19" s="38">
        <v>1.1681739261947974</v>
      </c>
      <c r="I19" s="37" t="s">
        <v>15</v>
      </c>
      <c r="J19" s="38">
        <v>0.93505608974358956</v>
      </c>
      <c r="K19" s="39">
        <v>16</v>
      </c>
      <c r="L19" s="36">
        <f t="shared" si="0"/>
        <v>0.93505608974358956</v>
      </c>
      <c r="M19" s="36">
        <f t="shared" si="1"/>
        <v>1.1681739261947974</v>
      </c>
      <c r="N19" s="36">
        <f t="shared" si="2"/>
        <v>1.002633463</v>
      </c>
      <c r="O19" s="36">
        <f t="shared" si="3"/>
        <v>1.1976210526315785</v>
      </c>
      <c r="P19" s="36">
        <f t="shared" si="4"/>
        <v>1.5495339506172838</v>
      </c>
      <c r="Q19" s="36">
        <f t="shared" si="5"/>
        <v>1.5495339506172838</v>
      </c>
      <c r="R19" s="36">
        <f t="shared" si="6"/>
        <v>1.17060369643745</v>
      </c>
      <c r="S19" s="37" t="s">
        <v>15</v>
      </c>
      <c r="T19" s="62">
        <f t="shared" si="7"/>
        <v>1.5495339506172838</v>
      </c>
      <c r="U19" t="s">
        <v>14</v>
      </c>
      <c r="V19">
        <v>14</v>
      </c>
      <c r="W19">
        <v>1.1320272727272729</v>
      </c>
      <c r="X19">
        <v>0.70696049955263662</v>
      </c>
      <c r="Y19">
        <v>3.611261490082341E-2</v>
      </c>
      <c r="Z19">
        <v>0.73978055152708699</v>
      </c>
    </row>
    <row r="20" spans="1:26" ht="15" customHeight="1">
      <c r="A20" s="34" t="s">
        <v>16</v>
      </c>
      <c r="B20" s="35">
        <v>1.8173888888888889</v>
      </c>
      <c r="C20" s="34" t="s">
        <v>16</v>
      </c>
      <c r="D20" s="35">
        <v>2.0339520000000002</v>
      </c>
      <c r="E20" s="34" t="s">
        <v>16</v>
      </c>
      <c r="F20" s="35">
        <v>1.5188958610000001</v>
      </c>
      <c r="G20" s="34" t="s">
        <v>16</v>
      </c>
      <c r="H20" s="35">
        <v>1.5548620689655173</v>
      </c>
      <c r="I20" s="34" t="s">
        <v>16</v>
      </c>
      <c r="J20" s="35">
        <v>1.1727644230769234</v>
      </c>
      <c r="K20" s="26">
        <v>17</v>
      </c>
      <c r="L20" s="36">
        <f t="shared" si="0"/>
        <v>1.1727644230769234</v>
      </c>
      <c r="M20" s="36">
        <f t="shared" si="1"/>
        <v>1.5548620689655173</v>
      </c>
      <c r="N20" s="36">
        <f t="shared" si="2"/>
        <v>1.5188958610000001</v>
      </c>
      <c r="O20" s="36">
        <f t="shared" si="3"/>
        <v>2.0339520000000002</v>
      </c>
      <c r="P20" s="36">
        <f t="shared" si="4"/>
        <v>1.8173888888888889</v>
      </c>
      <c r="Q20" s="36">
        <f t="shared" si="5"/>
        <v>1.8173888888888889</v>
      </c>
      <c r="R20" s="36">
        <f t="shared" si="6"/>
        <v>1.6195726483862658</v>
      </c>
      <c r="S20" s="34" t="s">
        <v>16</v>
      </c>
      <c r="T20" s="62">
        <f t="shared" si="7"/>
        <v>1.8173888888888889</v>
      </c>
      <c r="U20" t="s">
        <v>15</v>
      </c>
      <c r="V20">
        <v>39</v>
      </c>
      <c r="W20">
        <v>1.5495339506172838</v>
      </c>
      <c r="X20">
        <v>0.66479142987365314</v>
      </c>
      <c r="Y20">
        <v>7.3273412843062283E-2</v>
      </c>
      <c r="Z20">
        <v>1.0339921237819572</v>
      </c>
    </row>
    <row r="21" spans="1:26" ht="15" customHeight="1">
      <c r="A21" s="37" t="s">
        <v>17</v>
      </c>
      <c r="B21" s="38">
        <v>1.1702732804232803</v>
      </c>
      <c r="C21" s="37" t="s">
        <v>17</v>
      </c>
      <c r="D21" s="38">
        <v>1.1145862988505748</v>
      </c>
      <c r="E21" s="37" t="s">
        <v>17</v>
      </c>
      <c r="F21" s="38">
        <v>1.1980541849999999</v>
      </c>
      <c r="G21" s="37" t="s">
        <v>17</v>
      </c>
      <c r="H21" s="38">
        <v>1.2471817528735627</v>
      </c>
      <c r="I21" s="37" t="s">
        <v>17</v>
      </c>
      <c r="J21" s="38">
        <v>1.0258638888888889</v>
      </c>
      <c r="K21" s="39">
        <v>18</v>
      </c>
      <c r="L21" s="36">
        <f t="shared" si="0"/>
        <v>1.0258638888888889</v>
      </c>
      <c r="M21" s="36">
        <f t="shared" si="1"/>
        <v>1.2471817528735627</v>
      </c>
      <c r="N21" s="36">
        <f t="shared" si="2"/>
        <v>1.1980541849999999</v>
      </c>
      <c r="O21" s="36">
        <f t="shared" si="3"/>
        <v>1.1145862988505748</v>
      </c>
      <c r="P21" s="36">
        <f t="shared" si="4"/>
        <v>1.1702732804232803</v>
      </c>
      <c r="Q21" s="36">
        <f t="shared" si="5"/>
        <v>1.1702732804232803</v>
      </c>
      <c r="R21" s="36">
        <f t="shared" si="6"/>
        <v>1.1511918812072612</v>
      </c>
      <c r="S21" s="37" t="s">
        <v>17</v>
      </c>
      <c r="T21" s="62">
        <f t="shared" si="7"/>
        <v>1.1702732804232803</v>
      </c>
      <c r="U21" t="s">
        <v>16</v>
      </c>
      <c r="V21">
        <v>6</v>
      </c>
      <c r="W21">
        <v>1.8173888888888889</v>
      </c>
      <c r="X21">
        <v>0.36795421915461962</v>
      </c>
      <c r="Y21">
        <v>3.1834855249125438E-2</v>
      </c>
      <c r="Z21">
        <v>1.4243242899423636</v>
      </c>
    </row>
    <row r="22" spans="1:26" ht="15" customHeight="1">
      <c r="A22" s="34" t="s">
        <v>18</v>
      </c>
      <c r="B22" s="35">
        <v>1.1683761111111113</v>
      </c>
      <c r="C22" s="34" t="s">
        <v>18</v>
      </c>
      <c r="D22" s="35">
        <v>1.2487860000000002</v>
      </c>
      <c r="E22" s="34" t="s">
        <v>18</v>
      </c>
      <c r="F22" s="35">
        <v>1.363240792</v>
      </c>
      <c r="G22" s="34" t="s">
        <v>18</v>
      </c>
      <c r="H22" s="35">
        <v>1.487334051724138</v>
      </c>
      <c r="I22" s="34" t="s">
        <v>18</v>
      </c>
      <c r="J22" s="35">
        <v>1.6422283653846155</v>
      </c>
      <c r="K22" s="26">
        <v>19</v>
      </c>
      <c r="L22" s="36">
        <f t="shared" si="0"/>
        <v>1.6422283653846155</v>
      </c>
      <c r="M22" s="36">
        <f t="shared" si="1"/>
        <v>1.487334051724138</v>
      </c>
      <c r="N22" s="36">
        <f t="shared" si="2"/>
        <v>1.363240792</v>
      </c>
      <c r="O22" s="36">
        <f t="shared" si="3"/>
        <v>1.2487860000000002</v>
      </c>
      <c r="P22" s="36">
        <f t="shared" si="4"/>
        <v>1.1683761111111113</v>
      </c>
      <c r="Q22" s="36">
        <f t="shared" si="5"/>
        <v>1.1683761111111113</v>
      </c>
      <c r="R22" s="36">
        <f t="shared" si="6"/>
        <v>1.3819930640439728</v>
      </c>
      <c r="S22" s="34" t="s">
        <v>18</v>
      </c>
      <c r="T22" s="62">
        <f t="shared" si="7"/>
        <v>1.1683761111111113</v>
      </c>
      <c r="U22" t="s">
        <v>17</v>
      </c>
      <c r="V22">
        <v>89</v>
      </c>
      <c r="W22">
        <v>1.1702732804232803</v>
      </c>
      <c r="X22">
        <v>0.32620357667774469</v>
      </c>
      <c r="Y22">
        <v>0.10706858506641508</v>
      </c>
      <c r="Z22">
        <v>0.94024083735943609</v>
      </c>
    </row>
    <row r="23" spans="1:26" ht="15" customHeight="1">
      <c r="A23" s="37" t="s">
        <v>19</v>
      </c>
      <c r="B23" s="38">
        <v>1.2695705612829324</v>
      </c>
      <c r="C23" s="37" t="s">
        <v>19</v>
      </c>
      <c r="D23" s="38">
        <v>1.1013092473118284</v>
      </c>
      <c r="E23" s="37" t="s">
        <v>19</v>
      </c>
      <c r="F23" s="38">
        <v>0.985286934</v>
      </c>
      <c r="G23" s="37" t="s">
        <v>19</v>
      </c>
      <c r="H23" s="38">
        <v>1.1708914942528734</v>
      </c>
      <c r="I23" s="37" t="s">
        <v>19</v>
      </c>
      <c r="J23" s="38">
        <v>1.1596346153846151</v>
      </c>
      <c r="K23" s="39">
        <v>20</v>
      </c>
      <c r="L23" s="36">
        <f t="shared" si="0"/>
        <v>1.1596346153846151</v>
      </c>
      <c r="M23" s="36">
        <f t="shared" si="1"/>
        <v>1.1708914942528734</v>
      </c>
      <c r="N23" s="36">
        <f t="shared" si="2"/>
        <v>0.985286934</v>
      </c>
      <c r="O23" s="36">
        <f t="shared" si="3"/>
        <v>1.1013092473118284</v>
      </c>
      <c r="P23" s="36">
        <f t="shared" si="4"/>
        <v>1.2695705612829324</v>
      </c>
      <c r="Q23" s="36">
        <f t="shared" si="5"/>
        <v>1.2695705612829324</v>
      </c>
      <c r="R23" s="36">
        <f t="shared" si="6"/>
        <v>1.13733857044645</v>
      </c>
      <c r="S23" s="37" t="s">
        <v>19</v>
      </c>
      <c r="T23" s="62">
        <f t="shared" si="7"/>
        <v>1.2695705612829324</v>
      </c>
      <c r="U23" t="s">
        <v>18</v>
      </c>
      <c r="V23">
        <v>23</v>
      </c>
      <c r="W23">
        <v>1.1683761111111113</v>
      </c>
      <c r="X23">
        <v>0.67396873123911305</v>
      </c>
      <c r="Y23">
        <v>1.7525748445490121E-2</v>
      </c>
      <c r="Z23">
        <v>0.77608390003157435</v>
      </c>
    </row>
    <row r="24" spans="1:26" ht="15" customHeight="1">
      <c r="A24" s="34" t="s">
        <v>20</v>
      </c>
      <c r="B24" s="35">
        <v>1.6798532494758911</v>
      </c>
      <c r="C24" s="34" t="s">
        <v>20</v>
      </c>
      <c r="D24" s="35">
        <v>1.0096550769230772</v>
      </c>
      <c r="E24" s="34" t="s">
        <v>20</v>
      </c>
      <c r="F24" s="35">
        <v>1.0554428039999999</v>
      </c>
      <c r="G24" s="34" t="s">
        <v>20</v>
      </c>
      <c r="H24" s="35">
        <v>1.3288359096313915</v>
      </c>
      <c r="I24" s="34" t="s">
        <v>20</v>
      </c>
      <c r="J24" s="35">
        <v>1.2105978877679695</v>
      </c>
      <c r="K24" s="26">
        <v>21</v>
      </c>
      <c r="L24" s="36">
        <f t="shared" si="0"/>
        <v>1.2105978877679695</v>
      </c>
      <c r="M24" s="36">
        <f t="shared" si="1"/>
        <v>1.3288359096313915</v>
      </c>
      <c r="N24" s="36">
        <f t="shared" si="2"/>
        <v>1.0554428039999999</v>
      </c>
      <c r="O24" s="36">
        <f t="shared" si="3"/>
        <v>1.0096550769230772</v>
      </c>
      <c r="P24" s="36">
        <f t="shared" si="4"/>
        <v>1.6798532494758911</v>
      </c>
      <c r="Q24" s="36">
        <f t="shared" si="5"/>
        <v>1.6798532494758911</v>
      </c>
      <c r="R24" s="36">
        <f t="shared" si="6"/>
        <v>1.2568769855596658</v>
      </c>
      <c r="S24" s="34" t="s">
        <v>20</v>
      </c>
      <c r="T24" s="62">
        <f t="shared" si="7"/>
        <v>1.6798532494758911</v>
      </c>
      <c r="U24" t="s">
        <v>19</v>
      </c>
      <c r="V24">
        <v>119</v>
      </c>
      <c r="W24">
        <v>1.2695705612829324</v>
      </c>
      <c r="X24">
        <v>0.39183894472071235</v>
      </c>
      <c r="Y24">
        <v>8.7474682304510429E-2</v>
      </c>
      <c r="Z24">
        <v>0.98121258375809184</v>
      </c>
    </row>
    <row r="25" spans="1:26" ht="15" customHeight="1">
      <c r="A25" s="37" t="s">
        <v>21</v>
      </c>
      <c r="B25" s="38">
        <v>1.4522237037037042</v>
      </c>
      <c r="C25" s="37" t="s">
        <v>21</v>
      </c>
      <c r="D25" s="38">
        <v>1.1206965714285719</v>
      </c>
      <c r="E25" s="37" t="s">
        <v>21</v>
      </c>
      <c r="F25" s="38">
        <v>1.314828594</v>
      </c>
      <c r="G25" s="37" t="s">
        <v>21</v>
      </c>
      <c r="H25" s="38">
        <v>1.6491708812260539</v>
      </c>
      <c r="I25" s="37" t="s">
        <v>21</v>
      </c>
      <c r="J25" s="38">
        <v>1.6008167189952909</v>
      </c>
      <c r="K25" s="39">
        <v>22</v>
      </c>
      <c r="L25" s="36">
        <f t="shared" si="0"/>
        <v>1.6008167189952909</v>
      </c>
      <c r="M25" s="36">
        <f t="shared" si="1"/>
        <v>1.6491708812260539</v>
      </c>
      <c r="N25" s="36">
        <f t="shared" si="2"/>
        <v>1.314828594</v>
      </c>
      <c r="O25" s="36">
        <f t="shared" si="3"/>
        <v>1.1206965714285719</v>
      </c>
      <c r="P25" s="36">
        <f t="shared" si="4"/>
        <v>1.4522237037037042</v>
      </c>
      <c r="Q25" s="36">
        <f t="shared" si="5"/>
        <v>1.4522237037037042</v>
      </c>
      <c r="R25" s="36">
        <f t="shared" si="6"/>
        <v>1.4275472938707241</v>
      </c>
      <c r="S25" s="37" t="s">
        <v>21</v>
      </c>
      <c r="T25" s="62">
        <f t="shared" si="7"/>
        <v>1.4522237037037042</v>
      </c>
      <c r="U25" t="s">
        <v>20</v>
      </c>
      <c r="V25">
        <v>57</v>
      </c>
      <c r="W25">
        <v>1.6798532494758911</v>
      </c>
      <c r="X25">
        <v>0.25130631707722956</v>
      </c>
      <c r="Y25">
        <v>6.6042945267840394E-2</v>
      </c>
      <c r="Z25">
        <v>1.413447108971565</v>
      </c>
    </row>
    <row r="26" spans="1:26" ht="15" customHeight="1">
      <c r="A26" s="34" t="s">
        <v>23</v>
      </c>
      <c r="B26" s="35">
        <v>1.3598321637426898</v>
      </c>
      <c r="C26" s="34" t="s">
        <v>23</v>
      </c>
      <c r="D26" s="35">
        <v>1.1944710588235292</v>
      </c>
      <c r="E26" s="34" t="s">
        <v>23</v>
      </c>
      <c r="F26" s="35">
        <v>0.76457136800000003</v>
      </c>
      <c r="G26" s="34" t="s">
        <v>23</v>
      </c>
      <c r="H26" s="35">
        <v>1.0084038662486938</v>
      </c>
      <c r="I26" s="34" t="s">
        <v>23</v>
      </c>
      <c r="J26" s="35">
        <v>0.9982634615384619</v>
      </c>
      <c r="K26" s="26">
        <v>23</v>
      </c>
      <c r="L26" s="36">
        <f t="shared" si="0"/>
        <v>0.9982634615384619</v>
      </c>
      <c r="M26" s="36">
        <f t="shared" si="1"/>
        <v>1.0084038662486938</v>
      </c>
      <c r="N26" s="36">
        <f t="shared" si="2"/>
        <v>0.76457136800000003</v>
      </c>
      <c r="O26" s="36">
        <f t="shared" si="3"/>
        <v>1.1944710588235292</v>
      </c>
      <c r="P26" s="36">
        <f t="shared" si="4"/>
        <v>1.3598321637426898</v>
      </c>
      <c r="Q26" s="36">
        <f t="shared" si="5"/>
        <v>1.3598321637426898</v>
      </c>
      <c r="R26" s="36">
        <f t="shared" si="6"/>
        <v>1.065108383670675</v>
      </c>
      <c r="S26" s="34" t="s">
        <v>23</v>
      </c>
      <c r="T26" s="62">
        <f t="shared" si="7"/>
        <v>1.3598321637426898</v>
      </c>
      <c r="U26" t="s">
        <v>21</v>
      </c>
      <c r="V26">
        <v>48</v>
      </c>
      <c r="W26">
        <v>1.4522237037037042</v>
      </c>
      <c r="X26">
        <v>0.4587893408894323</v>
      </c>
      <c r="Y26">
        <v>0.13214466407664444</v>
      </c>
      <c r="Z26">
        <v>1.0804496251601201</v>
      </c>
    </row>
    <row r="27" spans="1:26" ht="15" customHeight="1">
      <c r="A27" s="37" t="s">
        <v>24</v>
      </c>
      <c r="B27" s="38">
        <v>1.5117912025827276</v>
      </c>
      <c r="C27" s="37" t="s">
        <v>24</v>
      </c>
      <c r="D27" s="38">
        <v>1.4397417229219145</v>
      </c>
      <c r="E27" s="37" t="s">
        <v>24</v>
      </c>
      <c r="F27" s="38">
        <v>1.402457498</v>
      </c>
      <c r="G27" s="37" t="s">
        <v>24</v>
      </c>
      <c r="H27" s="38">
        <v>1.2818401979565774</v>
      </c>
      <c r="I27" s="37" t="s">
        <v>24</v>
      </c>
      <c r="J27" s="38">
        <v>1.1041456043956048</v>
      </c>
      <c r="K27" s="39">
        <v>24</v>
      </c>
      <c r="L27" s="36">
        <f t="shared" si="0"/>
        <v>1.1041456043956048</v>
      </c>
      <c r="M27" s="36">
        <f t="shared" si="1"/>
        <v>1.2818401979565774</v>
      </c>
      <c r="N27" s="36">
        <f t="shared" si="2"/>
        <v>1.402457498</v>
      </c>
      <c r="O27" s="36">
        <f t="shared" si="3"/>
        <v>1.4397417229219145</v>
      </c>
      <c r="P27" s="36">
        <f t="shared" si="4"/>
        <v>1.5117912025827276</v>
      </c>
      <c r="Q27" s="36">
        <f t="shared" si="5"/>
        <v>1.5117912025827276</v>
      </c>
      <c r="R27" s="36">
        <f t="shared" si="6"/>
        <v>1.347995245171365</v>
      </c>
      <c r="S27" s="37" t="s">
        <v>24</v>
      </c>
      <c r="T27" s="62">
        <f t="shared" si="7"/>
        <v>1.5117912025827276</v>
      </c>
      <c r="U27" t="s">
        <v>23</v>
      </c>
      <c r="V27">
        <v>23</v>
      </c>
      <c r="W27">
        <v>1.3598321637426898</v>
      </c>
      <c r="X27">
        <v>0.35468928706687525</v>
      </c>
      <c r="Y27">
        <v>7.4071716861247583E-2</v>
      </c>
      <c r="Z27">
        <v>1.0741026392330302</v>
      </c>
    </row>
    <row r="28" spans="1:26" ht="15" customHeight="1">
      <c r="A28" s="34" t="s">
        <v>25</v>
      </c>
      <c r="B28" s="35">
        <v>1.4652906120023765</v>
      </c>
      <c r="C28" s="34" t="s">
        <v>25</v>
      </c>
      <c r="D28" s="35">
        <v>1.2093351946308735</v>
      </c>
      <c r="E28" s="34" t="s">
        <v>25</v>
      </c>
      <c r="F28" s="35">
        <v>1.015395241</v>
      </c>
      <c r="G28" s="34" t="s">
        <v>25</v>
      </c>
      <c r="H28" s="35">
        <v>1.0171867593335115</v>
      </c>
      <c r="I28" s="34" t="s">
        <v>25</v>
      </c>
      <c r="J28" s="35">
        <v>1.027192307692308</v>
      </c>
      <c r="K28" s="26">
        <v>25</v>
      </c>
      <c r="L28" s="36">
        <f t="shared" si="0"/>
        <v>1.027192307692308</v>
      </c>
      <c r="M28" s="36">
        <f t="shared" si="1"/>
        <v>1.0171867593335115</v>
      </c>
      <c r="N28" s="36">
        <f t="shared" si="2"/>
        <v>1.015395241</v>
      </c>
      <c r="O28" s="36">
        <f t="shared" si="3"/>
        <v>1.2093351946308735</v>
      </c>
      <c r="P28" s="36">
        <f t="shared" si="4"/>
        <v>1.4652906120023765</v>
      </c>
      <c r="Q28" s="36">
        <f t="shared" si="5"/>
        <v>1.4652906120023765</v>
      </c>
      <c r="R28" s="36">
        <f t="shared" si="6"/>
        <v>1.1468800229318139</v>
      </c>
      <c r="S28" s="34" t="s">
        <v>25</v>
      </c>
      <c r="T28" s="62">
        <f t="shared" si="7"/>
        <v>1.4652906120023765</v>
      </c>
      <c r="U28" t="s">
        <v>24</v>
      </c>
      <c r="V28">
        <v>481</v>
      </c>
      <c r="W28">
        <v>1.5117912025827276</v>
      </c>
      <c r="X28">
        <v>0.18924218340806312</v>
      </c>
      <c r="Y28">
        <v>9.2841949048864843E-3</v>
      </c>
      <c r="Z28">
        <v>1.3238894105940096</v>
      </c>
    </row>
    <row r="29" spans="1:26" ht="15" customHeight="1">
      <c r="A29" s="37" t="s">
        <v>27</v>
      </c>
      <c r="B29" s="38">
        <v>1.2767152777777779</v>
      </c>
      <c r="C29" s="37" t="s">
        <v>27</v>
      </c>
      <c r="D29" s="38">
        <v>1.1532870000000002</v>
      </c>
      <c r="E29" s="37" t="s">
        <v>27</v>
      </c>
      <c r="F29" s="38">
        <v>1.225147196</v>
      </c>
      <c r="G29" s="37" t="s">
        <v>27</v>
      </c>
      <c r="H29" s="38">
        <v>1.0528460375075621</v>
      </c>
      <c r="I29" s="37" t="s">
        <v>27</v>
      </c>
      <c r="J29" s="38">
        <v>1.127401098901099</v>
      </c>
      <c r="K29" s="39">
        <v>26</v>
      </c>
      <c r="L29" s="36">
        <f t="shared" si="0"/>
        <v>1.127401098901099</v>
      </c>
      <c r="M29" s="36">
        <f t="shared" si="1"/>
        <v>1.0528460375075621</v>
      </c>
      <c r="N29" s="36">
        <f t="shared" si="2"/>
        <v>1.225147196</v>
      </c>
      <c r="O29" s="36">
        <f t="shared" si="3"/>
        <v>1.1532870000000002</v>
      </c>
      <c r="P29" s="36">
        <f t="shared" si="4"/>
        <v>1.2767152777777779</v>
      </c>
      <c r="Q29" s="36">
        <f t="shared" si="5"/>
        <v>1.2767152777777779</v>
      </c>
      <c r="R29" s="36">
        <f t="shared" si="6"/>
        <v>1.1670793220372877</v>
      </c>
      <c r="S29" s="37" t="s">
        <v>27</v>
      </c>
      <c r="T29" s="62">
        <f t="shared" si="7"/>
        <v>1.2767152777777779</v>
      </c>
      <c r="U29" t="s">
        <v>25</v>
      </c>
      <c r="V29">
        <v>237</v>
      </c>
      <c r="W29">
        <v>1.4652906120023765</v>
      </c>
      <c r="X29">
        <v>0.1436274405570927</v>
      </c>
      <c r="Y29">
        <v>2.2599010972558713E-2</v>
      </c>
      <c r="Z29">
        <v>1.3227980394204517</v>
      </c>
    </row>
    <row r="30" spans="1:26" ht="15" customHeight="1">
      <c r="A30" s="34" t="s">
        <v>29</v>
      </c>
      <c r="B30" s="35">
        <v>1.3225290429042904</v>
      </c>
      <c r="C30" s="34" t="s">
        <v>29</v>
      </c>
      <c r="D30" s="35">
        <v>1.0848479230769237</v>
      </c>
      <c r="E30" s="34" t="s">
        <v>29</v>
      </c>
      <c r="F30" s="35">
        <v>1.143250093</v>
      </c>
      <c r="G30" s="34" t="s">
        <v>29</v>
      </c>
      <c r="H30" s="35">
        <v>1.1497065830721005</v>
      </c>
      <c r="I30" s="34" t="s">
        <v>29</v>
      </c>
      <c r="J30" s="35">
        <v>1.2377211538461543</v>
      </c>
      <c r="K30" s="26">
        <v>27</v>
      </c>
      <c r="L30" s="36">
        <f t="shared" si="0"/>
        <v>1.2377211538461543</v>
      </c>
      <c r="M30" s="36">
        <f t="shared" si="1"/>
        <v>1.1497065830721005</v>
      </c>
      <c r="N30" s="36">
        <f t="shared" si="2"/>
        <v>1.143250093</v>
      </c>
      <c r="O30" s="36">
        <f t="shared" si="3"/>
        <v>1.0848479230769237</v>
      </c>
      <c r="P30" s="36">
        <f t="shared" si="4"/>
        <v>1.3225290429042904</v>
      </c>
      <c r="Q30" s="36">
        <f t="shared" si="5"/>
        <v>1.3225290429042904</v>
      </c>
      <c r="R30" s="36">
        <f t="shared" si="6"/>
        <v>1.1876109591798938</v>
      </c>
      <c r="S30" s="34" t="s">
        <v>29</v>
      </c>
      <c r="T30" s="62">
        <f t="shared" si="7"/>
        <v>1.3225290429042904</v>
      </c>
      <c r="U30" t="s">
        <v>27</v>
      </c>
      <c r="V30">
        <v>35</v>
      </c>
      <c r="W30">
        <v>1.2767152777777779</v>
      </c>
      <c r="X30">
        <v>0.30730408213932653</v>
      </c>
      <c r="Y30">
        <v>6.138434688891057E-2</v>
      </c>
      <c r="Z30">
        <v>1.0375766278295051</v>
      </c>
    </row>
    <row r="31" spans="1:26" ht="15" customHeight="1">
      <c r="A31" s="37" t="s">
        <v>30</v>
      </c>
      <c r="B31" s="38">
        <v>1.1909614379084967</v>
      </c>
      <c r="C31" s="37" t="s">
        <v>30</v>
      </c>
      <c r="D31" s="38">
        <v>1.092384761904762</v>
      </c>
      <c r="E31" s="37" t="s">
        <v>30</v>
      </c>
      <c r="F31" s="38">
        <v>1.083404984</v>
      </c>
      <c r="G31" s="37" t="s">
        <v>30</v>
      </c>
      <c r="H31" s="38">
        <v>1.2307431284357822</v>
      </c>
      <c r="I31" s="37" t="s">
        <v>30</v>
      </c>
      <c r="J31" s="38">
        <v>1.3720961538461538</v>
      </c>
      <c r="K31" s="39">
        <v>28</v>
      </c>
      <c r="L31" s="36">
        <f t="shared" si="0"/>
        <v>1.3720961538461538</v>
      </c>
      <c r="M31" s="36">
        <f t="shared" si="1"/>
        <v>1.2307431284357822</v>
      </c>
      <c r="N31" s="36">
        <f t="shared" si="2"/>
        <v>1.083404984</v>
      </c>
      <c r="O31" s="36">
        <f t="shared" si="3"/>
        <v>1.092384761904762</v>
      </c>
      <c r="P31" s="36">
        <f t="shared" si="4"/>
        <v>1.1909614379084967</v>
      </c>
      <c r="Q31" s="36">
        <f t="shared" si="5"/>
        <v>1.1909614379084967</v>
      </c>
      <c r="R31" s="36">
        <f t="shared" si="6"/>
        <v>1.193918093219039</v>
      </c>
      <c r="S31" s="37" t="s">
        <v>30</v>
      </c>
      <c r="T31" s="62">
        <f t="shared" si="7"/>
        <v>1.1909614379084967</v>
      </c>
      <c r="U31" t="s">
        <v>29</v>
      </c>
      <c r="V31">
        <v>116</v>
      </c>
      <c r="W31">
        <v>1.3225290429042904</v>
      </c>
      <c r="X31">
        <v>0.22138258160429081</v>
      </c>
      <c r="Y31">
        <v>4.3629841406150657E-2</v>
      </c>
      <c r="Z31">
        <v>1.1342085330595382</v>
      </c>
    </row>
    <row r="32" spans="1:26" ht="15" customHeight="1">
      <c r="A32" s="34" t="s">
        <v>31</v>
      </c>
      <c r="B32" s="35">
        <v>1.01628018018018</v>
      </c>
      <c r="C32" s="34" t="s">
        <v>31</v>
      </c>
      <c r="D32" s="35">
        <v>0.93790062337662305</v>
      </c>
      <c r="E32" s="34" t="s">
        <v>31</v>
      </c>
      <c r="F32" s="35">
        <v>0.86415832100000001</v>
      </c>
      <c r="G32" s="34" t="s">
        <v>31</v>
      </c>
      <c r="H32" s="35">
        <v>1.0250152261531584</v>
      </c>
      <c r="I32" s="34" t="s">
        <v>31</v>
      </c>
      <c r="J32" s="35">
        <v>1.027753551136364</v>
      </c>
      <c r="K32" s="26">
        <v>29</v>
      </c>
      <c r="L32" s="36">
        <f t="shared" si="0"/>
        <v>1.027753551136364</v>
      </c>
      <c r="M32" s="36">
        <f t="shared" si="1"/>
        <v>1.0250152261531584</v>
      </c>
      <c r="N32" s="36">
        <f t="shared" si="2"/>
        <v>0.86415832100000001</v>
      </c>
      <c r="O32" s="36">
        <f t="shared" si="3"/>
        <v>0.93790062337662305</v>
      </c>
      <c r="P32" s="36">
        <f t="shared" si="4"/>
        <v>1.01628018018018</v>
      </c>
      <c r="Q32" s="36">
        <f t="shared" si="5"/>
        <v>1.01628018018018</v>
      </c>
      <c r="R32" s="36">
        <f t="shared" si="6"/>
        <v>0.97422158036926521</v>
      </c>
      <c r="S32" s="34" t="s">
        <v>31</v>
      </c>
      <c r="T32" s="62">
        <f t="shared" si="7"/>
        <v>1.01628018018018</v>
      </c>
      <c r="U32" t="s">
        <v>30</v>
      </c>
      <c r="V32">
        <v>19</v>
      </c>
      <c r="W32">
        <v>1.1909614379084967</v>
      </c>
      <c r="X32">
        <v>9.7687702471810023E-2</v>
      </c>
      <c r="Y32">
        <v>7.6716030811586566E-2</v>
      </c>
      <c r="Z32">
        <v>1.1096612447660905</v>
      </c>
    </row>
    <row r="33" spans="1:26" ht="15" customHeight="1">
      <c r="A33" s="37" t="s">
        <v>33</v>
      </c>
      <c r="B33" s="38">
        <v>1.0073425120772952</v>
      </c>
      <c r="C33" s="37" t="s">
        <v>33</v>
      </c>
      <c r="D33" s="38">
        <v>1.2703169777777779</v>
      </c>
      <c r="E33" s="37" t="s">
        <v>33</v>
      </c>
      <c r="F33" s="38">
        <v>1.1810640189999999</v>
      </c>
      <c r="G33" s="37" t="s">
        <v>33</v>
      </c>
      <c r="H33" s="38">
        <v>1.3162831339432322</v>
      </c>
      <c r="I33" s="37" t="s">
        <v>33</v>
      </c>
      <c r="J33" s="38">
        <v>1.3072980769230773</v>
      </c>
      <c r="K33" s="39">
        <v>30</v>
      </c>
      <c r="L33" s="36">
        <f t="shared" si="0"/>
        <v>1.3072980769230773</v>
      </c>
      <c r="M33" s="36">
        <f t="shared" si="1"/>
        <v>1.3162831339432322</v>
      </c>
      <c r="N33" s="36">
        <f t="shared" si="2"/>
        <v>1.1810640189999999</v>
      </c>
      <c r="O33" s="36">
        <f t="shared" si="3"/>
        <v>1.2703169777777779</v>
      </c>
      <c r="P33" s="36">
        <f t="shared" si="4"/>
        <v>1.0073425120772952</v>
      </c>
      <c r="Q33" s="36">
        <f t="shared" si="5"/>
        <v>1.0073425120772952</v>
      </c>
      <c r="R33" s="36">
        <f t="shared" si="6"/>
        <v>1.2164609439442764</v>
      </c>
      <c r="S33" s="37" t="s">
        <v>33</v>
      </c>
      <c r="T33" s="62">
        <f t="shared" si="7"/>
        <v>1.0073425120772952</v>
      </c>
      <c r="U33" t="s">
        <v>31</v>
      </c>
      <c r="V33">
        <v>160</v>
      </c>
      <c r="W33">
        <v>1.01628018018018</v>
      </c>
      <c r="X33">
        <v>0.19378784702476856</v>
      </c>
      <c r="Y33">
        <v>0.11671762312941365</v>
      </c>
      <c r="Z33">
        <v>0.88731677464030068</v>
      </c>
    </row>
    <row r="34" spans="1:26" ht="15" customHeight="1">
      <c r="A34" s="34" t="s">
        <v>35</v>
      </c>
      <c r="B34" s="35">
        <v>1.3301927437641725</v>
      </c>
      <c r="C34" s="34" t="s">
        <v>35</v>
      </c>
      <c r="D34" s="35">
        <v>1.1517724137931034</v>
      </c>
      <c r="E34" s="34" t="s">
        <v>35</v>
      </c>
      <c r="F34" s="35">
        <v>1.202356752</v>
      </c>
      <c r="G34" s="34" t="s">
        <v>35</v>
      </c>
      <c r="H34" s="35">
        <v>1.2130703177822857</v>
      </c>
      <c r="I34" s="34" t="s">
        <v>35</v>
      </c>
      <c r="J34" s="35">
        <v>1.2056987179487175</v>
      </c>
      <c r="K34" s="26">
        <v>31</v>
      </c>
      <c r="L34" s="36">
        <f t="shared" si="0"/>
        <v>1.2056987179487175</v>
      </c>
      <c r="M34" s="36">
        <f t="shared" si="1"/>
        <v>1.2130703177822857</v>
      </c>
      <c r="N34" s="36">
        <f t="shared" si="2"/>
        <v>1.202356752</v>
      </c>
      <c r="O34" s="36">
        <f t="shared" si="3"/>
        <v>1.1517724137931034</v>
      </c>
      <c r="P34" s="36">
        <f t="shared" si="4"/>
        <v>1.3301927437641725</v>
      </c>
      <c r="Q34" s="36">
        <f t="shared" si="5"/>
        <v>1.3301927437641725</v>
      </c>
      <c r="R34" s="36">
        <f t="shared" si="6"/>
        <v>1.2206181890576557</v>
      </c>
      <c r="S34" s="34" t="s">
        <v>35</v>
      </c>
      <c r="T34" s="62">
        <f t="shared" si="7"/>
        <v>1.3301927437641725</v>
      </c>
      <c r="U34" t="s">
        <v>33</v>
      </c>
      <c r="V34">
        <v>52</v>
      </c>
      <c r="W34">
        <v>1.0073425120772952</v>
      </c>
      <c r="X34">
        <v>0.48879400795326</v>
      </c>
      <c r="Y34">
        <v>7.6153849314545302E-2</v>
      </c>
      <c r="Z34">
        <v>0.73711826775401001</v>
      </c>
    </row>
    <row r="35" spans="1:26" ht="15" customHeight="1">
      <c r="A35" s="37" t="s">
        <v>36</v>
      </c>
      <c r="B35" s="38">
        <v>1.1920144927536236</v>
      </c>
      <c r="C35" s="37" t="s">
        <v>36</v>
      </c>
      <c r="D35" s="38">
        <v>0.87699722222222221</v>
      </c>
      <c r="E35" s="37" t="s">
        <v>36</v>
      </c>
      <c r="F35" s="38">
        <v>0.85222305300000001</v>
      </c>
      <c r="G35" s="37" t="s">
        <v>36</v>
      </c>
      <c r="H35" s="38">
        <v>1.1048646083934777</v>
      </c>
      <c r="I35" s="37" t="s">
        <v>36</v>
      </c>
      <c r="J35" s="38">
        <v>1.2843931127012518</v>
      </c>
      <c r="K35" s="39">
        <v>32</v>
      </c>
      <c r="L35" s="36">
        <f t="shared" si="0"/>
        <v>1.2843931127012518</v>
      </c>
      <c r="M35" s="36">
        <f t="shared" si="1"/>
        <v>1.1048646083934777</v>
      </c>
      <c r="N35" s="36">
        <f t="shared" si="2"/>
        <v>0.85222305300000001</v>
      </c>
      <c r="O35" s="36">
        <f t="shared" si="3"/>
        <v>0.87699722222222221</v>
      </c>
      <c r="P35" s="36">
        <f t="shared" si="4"/>
        <v>1.1920144927536236</v>
      </c>
      <c r="Q35" s="36">
        <f t="shared" si="5"/>
        <v>1.1920144927536236</v>
      </c>
      <c r="R35" s="36">
        <f t="shared" si="6"/>
        <v>1.0620984978141148</v>
      </c>
      <c r="S35" s="37" t="s">
        <v>36</v>
      </c>
      <c r="T35" s="62">
        <f t="shared" si="7"/>
        <v>1.1920144927536236</v>
      </c>
      <c r="U35" t="s">
        <v>35</v>
      </c>
      <c r="V35">
        <v>120</v>
      </c>
      <c r="W35">
        <v>1.3301927437641725</v>
      </c>
      <c r="X35">
        <v>0.19854021947496472</v>
      </c>
      <c r="Y35">
        <v>1.9314876579370907E-2</v>
      </c>
      <c r="Z35">
        <v>1.1577915956362539</v>
      </c>
    </row>
    <row r="36" spans="1:26" ht="15" customHeight="1">
      <c r="A36" s="34" t="s">
        <v>37</v>
      </c>
      <c r="B36" s="35">
        <v>0.71687777777777772</v>
      </c>
      <c r="C36" s="34" t="s">
        <v>37</v>
      </c>
      <c r="D36" s="35">
        <v>0.74491013333333334</v>
      </c>
      <c r="E36" s="34" t="s">
        <v>37</v>
      </c>
      <c r="F36" s="35">
        <v>0.91929283500000003</v>
      </c>
      <c r="G36" s="34" t="s">
        <v>37</v>
      </c>
      <c r="H36" s="35">
        <v>1.2498723741577489</v>
      </c>
      <c r="I36" s="34" t="s">
        <v>37</v>
      </c>
      <c r="J36" s="35">
        <v>0.84325384615384613</v>
      </c>
      <c r="K36" s="26">
        <v>33</v>
      </c>
      <c r="L36" s="36">
        <f t="shared" si="0"/>
        <v>0.84325384615384613</v>
      </c>
      <c r="M36" s="36">
        <f t="shared" si="1"/>
        <v>1.2498723741577489</v>
      </c>
      <c r="N36" s="36">
        <f t="shared" si="2"/>
        <v>0.91929283500000003</v>
      </c>
      <c r="O36" s="36">
        <f t="shared" si="3"/>
        <v>0.74491013333333334</v>
      </c>
      <c r="P36" s="36">
        <f t="shared" si="4"/>
        <v>0.71687777777777772</v>
      </c>
      <c r="Q36" s="36">
        <f t="shared" si="5"/>
        <v>0.71687777777777772</v>
      </c>
      <c r="R36" s="36">
        <f t="shared" si="6"/>
        <v>0.89484139328454115</v>
      </c>
      <c r="S36" s="34" t="s">
        <v>37</v>
      </c>
      <c r="T36" s="62">
        <f t="shared" si="7"/>
        <v>0.71687777777777772</v>
      </c>
      <c r="U36" t="s">
        <v>36</v>
      </c>
      <c r="V36">
        <v>91</v>
      </c>
      <c r="W36">
        <v>1.1920144927536236</v>
      </c>
      <c r="X36">
        <v>0.33640960384645746</v>
      </c>
      <c r="Y36">
        <v>3.2345200757488972E-2</v>
      </c>
      <c r="Z36">
        <v>0.95185469668119138</v>
      </c>
    </row>
    <row r="37" spans="1:26" ht="15" customHeight="1">
      <c r="A37" s="37" t="s">
        <v>116</v>
      </c>
      <c r="B37" s="38">
        <v>0.70254169000933675</v>
      </c>
      <c r="C37" s="37" t="s">
        <v>116</v>
      </c>
      <c r="D37" s="38">
        <v>0.60687176859504155</v>
      </c>
      <c r="E37" s="37" t="s">
        <v>116</v>
      </c>
      <c r="F37" s="38">
        <v>0.65450786400000005</v>
      </c>
      <c r="G37" s="37" t="s">
        <v>116</v>
      </c>
      <c r="H37" s="38">
        <v>0.64839873788595903</v>
      </c>
      <c r="I37" s="37" t="s">
        <v>116</v>
      </c>
      <c r="J37" s="38">
        <v>0.66770376510462748</v>
      </c>
      <c r="K37" s="39">
        <v>34</v>
      </c>
      <c r="L37" s="36">
        <f t="shared" si="0"/>
        <v>0.66770376510462748</v>
      </c>
      <c r="M37" s="36">
        <f t="shared" si="1"/>
        <v>0.64839873788595903</v>
      </c>
      <c r="N37" s="36">
        <f t="shared" si="2"/>
        <v>0.65450786400000005</v>
      </c>
      <c r="O37" s="36">
        <f t="shared" si="3"/>
        <v>0.60687176859504155</v>
      </c>
      <c r="P37" s="36">
        <f t="shared" si="4"/>
        <v>0.70254169000933675</v>
      </c>
      <c r="Q37" s="36">
        <f t="shared" si="5"/>
        <v>0.70254169000933675</v>
      </c>
      <c r="R37" s="36">
        <f t="shared" si="6"/>
        <v>0.65600476511899297</v>
      </c>
      <c r="S37" s="37" t="s">
        <v>116</v>
      </c>
      <c r="T37" s="62">
        <f t="shared" si="7"/>
        <v>0.70254169000933675</v>
      </c>
      <c r="U37" t="s">
        <v>37</v>
      </c>
      <c r="V37">
        <v>33</v>
      </c>
      <c r="W37">
        <v>0.71687777777777772</v>
      </c>
      <c r="X37">
        <v>0.66264044594474958</v>
      </c>
      <c r="Y37">
        <v>9.6390188268963825E-2</v>
      </c>
      <c r="Z37">
        <v>0.47888256196569401</v>
      </c>
    </row>
    <row r="38" spans="1:26" ht="15" customHeight="1">
      <c r="A38" s="34" t="s">
        <v>38</v>
      </c>
      <c r="B38" s="35">
        <v>0.81095108024691342</v>
      </c>
      <c r="C38" s="34" t="s">
        <v>38</v>
      </c>
      <c r="D38" s="35">
        <v>0.6757656842105263</v>
      </c>
      <c r="E38" s="34" t="s">
        <v>38</v>
      </c>
      <c r="F38" s="35">
        <v>0.75373647300000002</v>
      </c>
      <c r="G38" s="34" t="s">
        <v>38</v>
      </c>
      <c r="H38" s="35">
        <v>0.88600885368126747</v>
      </c>
      <c r="I38" s="34" t="s">
        <v>38</v>
      </c>
      <c r="J38" s="35">
        <v>0.99381918386491586</v>
      </c>
      <c r="K38" s="26">
        <v>35</v>
      </c>
      <c r="L38" s="36">
        <f t="shared" si="0"/>
        <v>0.99381918386491586</v>
      </c>
      <c r="M38" s="36">
        <f t="shared" si="1"/>
        <v>0.88600885368126747</v>
      </c>
      <c r="N38" s="36">
        <f t="shared" si="2"/>
        <v>0.75373647300000002</v>
      </c>
      <c r="O38" s="36">
        <f t="shared" si="3"/>
        <v>0.6757656842105263</v>
      </c>
      <c r="P38" s="36">
        <f t="shared" si="4"/>
        <v>0.81095108024691342</v>
      </c>
      <c r="Q38" s="36">
        <f t="shared" si="5"/>
        <v>0.81095108024691342</v>
      </c>
      <c r="R38" s="36">
        <f t="shared" si="6"/>
        <v>0.82405625500072455</v>
      </c>
      <c r="S38" s="34" t="s">
        <v>38</v>
      </c>
      <c r="T38" s="62">
        <f t="shared" si="7"/>
        <v>0.81095108024691342</v>
      </c>
      <c r="U38" t="s">
        <v>116</v>
      </c>
      <c r="V38">
        <v>259</v>
      </c>
      <c r="W38">
        <v>0.70254169000933675</v>
      </c>
      <c r="X38">
        <v>11.383075526277935</v>
      </c>
      <c r="Y38">
        <v>0.20382431786356273</v>
      </c>
      <c r="Z38">
        <v>7.3662483149697755E-2</v>
      </c>
    </row>
    <row r="39" spans="1:26" ht="15" customHeight="1">
      <c r="A39" s="37" t="s">
        <v>39</v>
      </c>
      <c r="B39" s="38">
        <v>1.6240375</v>
      </c>
      <c r="C39" s="37" t="s">
        <v>39</v>
      </c>
      <c r="D39" s="38">
        <v>1.7856129230769233</v>
      </c>
      <c r="E39" s="37" t="s">
        <v>39</v>
      </c>
      <c r="F39" s="38">
        <v>1.2037246589999999</v>
      </c>
      <c r="G39" s="37" t="s">
        <v>39</v>
      </c>
      <c r="H39" s="38">
        <v>0.72992720306513414</v>
      </c>
      <c r="I39" s="37" t="s">
        <v>39</v>
      </c>
      <c r="J39" s="38">
        <v>1.4129631410256411</v>
      </c>
      <c r="K39" s="39">
        <v>36</v>
      </c>
      <c r="L39" s="36">
        <f t="shared" si="0"/>
        <v>1.4129631410256411</v>
      </c>
      <c r="M39" s="36">
        <f t="shared" si="1"/>
        <v>0.72992720306513414</v>
      </c>
      <c r="N39" s="36">
        <f t="shared" si="2"/>
        <v>1.2037246589999999</v>
      </c>
      <c r="O39" s="36">
        <f t="shared" si="3"/>
        <v>1.7856129230769233</v>
      </c>
      <c r="P39" s="36">
        <f t="shared" si="4"/>
        <v>1.6240375</v>
      </c>
      <c r="Q39" s="36">
        <f t="shared" si="5"/>
        <v>1.6240375</v>
      </c>
      <c r="R39" s="36">
        <f t="shared" si="6"/>
        <v>1.3512530852335398</v>
      </c>
      <c r="S39" s="37" t="s">
        <v>39</v>
      </c>
      <c r="T39" s="62">
        <f t="shared" si="7"/>
        <v>1.6240375</v>
      </c>
      <c r="U39" t="s">
        <v>38</v>
      </c>
      <c r="V39">
        <v>83</v>
      </c>
      <c r="W39">
        <v>0.81095108024691342</v>
      </c>
      <c r="X39">
        <v>0.46801588609982725</v>
      </c>
      <c r="Y39">
        <v>5.1745267012941479E-2</v>
      </c>
      <c r="Z39">
        <v>0.60025457325600229</v>
      </c>
    </row>
    <row r="40" spans="1:26" ht="15" customHeight="1">
      <c r="A40" s="34" t="s">
        <v>40</v>
      </c>
      <c r="B40" s="35">
        <v>0.88463931623931624</v>
      </c>
      <c r="C40" s="34" t="s">
        <v>40</v>
      </c>
      <c r="D40" s="35">
        <v>0.79009285714285704</v>
      </c>
      <c r="E40" s="34" t="s">
        <v>40</v>
      </c>
      <c r="F40" s="35">
        <v>0.83564218999999995</v>
      </c>
      <c r="G40" s="34" t="s">
        <v>40</v>
      </c>
      <c r="H40" s="35">
        <v>1.2302536662703132</v>
      </c>
      <c r="I40" s="34" t="s">
        <v>40</v>
      </c>
      <c r="J40" s="35">
        <v>1.0898003846153845</v>
      </c>
      <c r="K40" s="26">
        <v>37</v>
      </c>
      <c r="L40" s="36">
        <f t="shared" si="0"/>
        <v>1.0898003846153845</v>
      </c>
      <c r="M40" s="36">
        <f t="shared" si="1"/>
        <v>1.2302536662703132</v>
      </c>
      <c r="N40" s="36">
        <f t="shared" si="2"/>
        <v>0.83564218999999995</v>
      </c>
      <c r="O40" s="36">
        <f t="shared" si="3"/>
        <v>0.79009285714285704</v>
      </c>
      <c r="P40" s="36">
        <f t="shared" si="4"/>
        <v>0.88463931623931624</v>
      </c>
      <c r="Q40" s="36">
        <f t="shared" si="5"/>
        <v>0.88463931623931624</v>
      </c>
      <c r="R40" s="36">
        <f t="shared" si="6"/>
        <v>0.96608568285357421</v>
      </c>
      <c r="S40" s="34" t="s">
        <v>40</v>
      </c>
      <c r="T40" s="62">
        <f t="shared" si="7"/>
        <v>0.88463931623931624</v>
      </c>
      <c r="U40" t="s">
        <v>39</v>
      </c>
      <c r="V40">
        <v>18</v>
      </c>
      <c r="W40">
        <v>1.6240375</v>
      </c>
      <c r="X40">
        <v>0.44855980236730103</v>
      </c>
      <c r="Y40">
        <v>4.7054648970767866E-2</v>
      </c>
      <c r="Z40">
        <v>1.2152150372821948</v>
      </c>
    </row>
    <row r="41" spans="1:26" ht="15" customHeight="1">
      <c r="A41" s="37" t="s">
        <v>107</v>
      </c>
      <c r="B41" s="38">
        <v>1.6214868055555556</v>
      </c>
      <c r="C41" s="37" t="s">
        <v>107</v>
      </c>
      <c r="D41" s="38">
        <v>1.2016165333333335</v>
      </c>
      <c r="E41" s="37" t="s">
        <v>107</v>
      </c>
      <c r="F41" s="38">
        <v>1.1403025090000001</v>
      </c>
      <c r="G41" s="37" t="s">
        <v>107</v>
      </c>
      <c r="H41" s="38">
        <v>1.6237662835249043</v>
      </c>
      <c r="I41" s="37" t="s">
        <v>107</v>
      </c>
      <c r="J41" s="38">
        <v>1.3196918016194332</v>
      </c>
      <c r="K41" s="39">
        <v>38</v>
      </c>
      <c r="L41" s="36">
        <f t="shared" si="0"/>
        <v>1.3196918016194332</v>
      </c>
      <c r="M41" s="36">
        <f t="shared" si="1"/>
        <v>1.6237662835249043</v>
      </c>
      <c r="N41" s="36">
        <f t="shared" si="2"/>
        <v>1.1403025090000001</v>
      </c>
      <c r="O41" s="36">
        <f t="shared" si="3"/>
        <v>1.2016165333333335</v>
      </c>
      <c r="P41" s="36">
        <f t="shared" si="4"/>
        <v>1.6214868055555556</v>
      </c>
      <c r="Q41" s="36">
        <f t="shared" si="5"/>
        <v>1.6214868055555556</v>
      </c>
      <c r="R41" s="36">
        <f t="shared" si="6"/>
        <v>1.3813727866066452</v>
      </c>
      <c r="S41" s="37" t="s">
        <v>107</v>
      </c>
      <c r="T41" s="62">
        <f t="shared" si="7"/>
        <v>1.6214868055555556</v>
      </c>
      <c r="U41" t="s">
        <v>40</v>
      </c>
      <c r="V41">
        <v>30</v>
      </c>
      <c r="W41">
        <v>0.88463931623931624</v>
      </c>
      <c r="X41">
        <v>0.50670871911956539</v>
      </c>
      <c r="Y41">
        <v>0.16960085606266179</v>
      </c>
      <c r="Z41">
        <v>0.64102833233985645</v>
      </c>
    </row>
    <row r="42" spans="1:26" ht="15" customHeight="1">
      <c r="A42" s="34" t="s">
        <v>41</v>
      </c>
      <c r="B42" s="35">
        <v>1.1219401449275359</v>
      </c>
      <c r="C42" s="34" t="s">
        <v>41</v>
      </c>
      <c r="D42" s="35">
        <v>0.9412867387387388</v>
      </c>
      <c r="E42" s="34" t="s">
        <v>41</v>
      </c>
      <c r="F42" s="35">
        <v>1.0363051750000001</v>
      </c>
      <c r="G42" s="34" t="s">
        <v>41</v>
      </c>
      <c r="H42" s="35">
        <v>1.0265938528533092</v>
      </c>
      <c r="I42" s="34" t="s">
        <v>41</v>
      </c>
      <c r="J42" s="35">
        <v>0.98927318514818441</v>
      </c>
      <c r="K42" s="26">
        <v>39</v>
      </c>
      <c r="L42" s="36">
        <f t="shared" si="0"/>
        <v>0.98927318514818441</v>
      </c>
      <c r="M42" s="36">
        <f t="shared" si="1"/>
        <v>1.0265938528533092</v>
      </c>
      <c r="N42" s="36">
        <f t="shared" si="2"/>
        <v>1.0363051750000001</v>
      </c>
      <c r="O42" s="36">
        <f t="shared" si="3"/>
        <v>0.9412867387387388</v>
      </c>
      <c r="P42" s="36">
        <f t="shared" si="4"/>
        <v>1.1219401449275359</v>
      </c>
      <c r="Q42" s="36">
        <f t="shared" si="5"/>
        <v>1.1219401449275359</v>
      </c>
      <c r="R42" s="36">
        <f t="shared" si="6"/>
        <v>1.0230798193335535</v>
      </c>
      <c r="S42" s="34" t="s">
        <v>41</v>
      </c>
      <c r="T42" s="62">
        <f t="shared" si="7"/>
        <v>1.1219401449275359</v>
      </c>
      <c r="U42" t="s">
        <v>107</v>
      </c>
      <c r="V42">
        <v>21</v>
      </c>
      <c r="W42">
        <v>1.6214868055555556</v>
      </c>
      <c r="X42">
        <v>1.4640225495407349</v>
      </c>
      <c r="Y42">
        <v>0</v>
      </c>
      <c r="Z42">
        <v>0.77286641311656645</v>
      </c>
    </row>
    <row r="43" spans="1:26" ht="15" customHeight="1">
      <c r="A43" s="37" t="s">
        <v>42</v>
      </c>
      <c r="B43" s="38">
        <v>1.1535581111111113</v>
      </c>
      <c r="C43" s="37" t="s">
        <v>42</v>
      </c>
      <c r="D43" s="38">
        <v>0.89753850505050492</v>
      </c>
      <c r="E43" s="37" t="s">
        <v>42</v>
      </c>
      <c r="F43" s="38">
        <v>0.93883023200000004</v>
      </c>
      <c r="G43" s="37" t="s">
        <v>42</v>
      </c>
      <c r="H43" s="38">
        <v>1.0496146452635753</v>
      </c>
      <c r="I43" s="37" t="s">
        <v>42</v>
      </c>
      <c r="J43" s="38">
        <v>1.0537905888359425</v>
      </c>
      <c r="K43" s="39">
        <v>40</v>
      </c>
      <c r="L43" s="36">
        <f t="shared" si="0"/>
        <v>1.0537905888359425</v>
      </c>
      <c r="M43" s="36">
        <f t="shared" si="1"/>
        <v>1.0496146452635753</v>
      </c>
      <c r="N43" s="36">
        <f t="shared" si="2"/>
        <v>0.93883023200000004</v>
      </c>
      <c r="O43" s="36">
        <f t="shared" si="3"/>
        <v>0.89753850505050492</v>
      </c>
      <c r="P43" s="36">
        <f t="shared" si="4"/>
        <v>1.1535581111111113</v>
      </c>
      <c r="Q43" s="36">
        <f t="shared" si="5"/>
        <v>1.1535581111111113</v>
      </c>
      <c r="R43" s="36">
        <f t="shared" si="6"/>
        <v>1.0186664164522268</v>
      </c>
      <c r="S43" s="37" t="s">
        <v>42</v>
      </c>
      <c r="T43" s="62">
        <f t="shared" si="7"/>
        <v>1.1535581111111113</v>
      </c>
      <c r="U43" t="s">
        <v>41</v>
      </c>
      <c r="V43">
        <v>248</v>
      </c>
      <c r="W43">
        <v>1.1219401449275359</v>
      </c>
      <c r="X43">
        <v>0.14862464519215543</v>
      </c>
      <c r="Y43">
        <v>5.4584003770822002E-2</v>
      </c>
      <c r="Z43">
        <v>1.0094214646525388</v>
      </c>
    </row>
    <row r="44" spans="1:26" ht="15" customHeight="1">
      <c r="A44" s="34" t="s">
        <v>44</v>
      </c>
      <c r="B44" s="35">
        <v>1.2890799603174605</v>
      </c>
      <c r="C44" s="34" t="s">
        <v>44</v>
      </c>
      <c r="D44" s="35">
        <v>0.9791562399999999</v>
      </c>
      <c r="E44" s="34" t="s">
        <v>44</v>
      </c>
      <c r="F44" s="35">
        <v>0.95051626899999997</v>
      </c>
      <c r="G44" s="34" t="s">
        <v>44</v>
      </c>
      <c r="H44" s="35">
        <v>1.109548514031272</v>
      </c>
      <c r="I44" s="34" t="s">
        <v>44</v>
      </c>
      <c r="J44" s="35">
        <v>0.94982065590659304</v>
      </c>
      <c r="K44" s="26">
        <v>41</v>
      </c>
      <c r="L44" s="36">
        <f t="shared" si="0"/>
        <v>0.94982065590659304</v>
      </c>
      <c r="M44" s="36">
        <f t="shared" si="1"/>
        <v>1.109548514031272</v>
      </c>
      <c r="N44" s="36">
        <f t="shared" si="2"/>
        <v>0.95051626899999997</v>
      </c>
      <c r="O44" s="36">
        <f t="shared" si="3"/>
        <v>0.9791562399999999</v>
      </c>
      <c r="P44" s="36">
        <f t="shared" si="4"/>
        <v>1.2890799603174605</v>
      </c>
      <c r="Q44" s="36">
        <f t="shared" si="5"/>
        <v>1.2890799603174605</v>
      </c>
      <c r="R44" s="36">
        <f t="shared" si="6"/>
        <v>1.0556243278510651</v>
      </c>
      <c r="S44" s="34" t="s">
        <v>44</v>
      </c>
      <c r="T44" s="62">
        <f t="shared" si="7"/>
        <v>1.2890799603174605</v>
      </c>
      <c r="U44" t="s">
        <v>42</v>
      </c>
      <c r="V44">
        <v>111</v>
      </c>
      <c r="W44">
        <v>1.1535581111111113</v>
      </c>
      <c r="X44">
        <v>0.36219187244672479</v>
      </c>
      <c r="Y44">
        <v>8.3336543119707868E-2</v>
      </c>
      <c r="Z44">
        <v>0.90713926058908712</v>
      </c>
    </row>
    <row r="45" spans="1:26" ht="15" customHeight="1">
      <c r="A45" s="37" t="s">
        <v>45</v>
      </c>
      <c r="B45" s="38">
        <v>0.98090536398467421</v>
      </c>
      <c r="C45" s="37" t="s">
        <v>45</v>
      </c>
      <c r="D45" s="38">
        <v>1.1083664516129033</v>
      </c>
      <c r="E45" s="37" t="s">
        <v>45</v>
      </c>
      <c r="F45" s="38">
        <v>1.0775665889999999</v>
      </c>
      <c r="G45" s="37" t="s">
        <v>45</v>
      </c>
      <c r="H45" s="38">
        <v>1.1224885057471263</v>
      </c>
      <c r="I45" s="37" t="s">
        <v>45</v>
      </c>
      <c r="J45" s="38">
        <v>1.2865120192307697</v>
      </c>
      <c r="K45" s="39">
        <v>42</v>
      </c>
      <c r="L45" s="36">
        <f t="shared" si="0"/>
        <v>1.2865120192307697</v>
      </c>
      <c r="M45" s="36">
        <f t="shared" si="1"/>
        <v>1.1224885057471263</v>
      </c>
      <c r="N45" s="36">
        <f t="shared" si="2"/>
        <v>1.0775665889999999</v>
      </c>
      <c r="O45" s="36">
        <f t="shared" si="3"/>
        <v>1.1083664516129033</v>
      </c>
      <c r="P45" s="36">
        <f t="shared" si="4"/>
        <v>0.98090536398467421</v>
      </c>
      <c r="Q45" s="36">
        <f t="shared" si="5"/>
        <v>0.98090536398467421</v>
      </c>
      <c r="R45" s="36">
        <f t="shared" si="6"/>
        <v>1.1151677859150948</v>
      </c>
      <c r="S45" s="37" t="s">
        <v>45</v>
      </c>
      <c r="T45" s="62">
        <f t="shared" si="7"/>
        <v>0.98090536398467421</v>
      </c>
      <c r="U45" t="s">
        <v>44</v>
      </c>
      <c r="V45">
        <v>119</v>
      </c>
      <c r="W45">
        <v>1.2890799603174605</v>
      </c>
      <c r="X45">
        <v>0.17239517913903171</v>
      </c>
      <c r="Y45">
        <v>5.6499902355750697E-2</v>
      </c>
      <c r="Z45">
        <v>1.1414894957399073</v>
      </c>
    </row>
    <row r="46" spans="1:26" ht="15" customHeight="1">
      <c r="A46" s="34" t="s">
        <v>46</v>
      </c>
      <c r="B46" s="35">
        <v>1.1166198412698412</v>
      </c>
      <c r="C46" s="34" t="s">
        <v>46</v>
      </c>
      <c r="D46" s="35">
        <v>1.1785352</v>
      </c>
      <c r="E46" s="34" t="s">
        <v>46</v>
      </c>
      <c r="F46" s="35">
        <v>1.097826003</v>
      </c>
      <c r="G46" s="34" t="s">
        <v>46</v>
      </c>
      <c r="H46" s="35">
        <v>0.81929885057471274</v>
      </c>
      <c r="I46" s="34" t="s">
        <v>46</v>
      </c>
      <c r="J46" s="35">
        <v>0.97275859247135843</v>
      </c>
      <c r="K46" s="26">
        <v>43</v>
      </c>
      <c r="L46" s="36">
        <f t="shared" si="0"/>
        <v>0.97275859247135843</v>
      </c>
      <c r="M46" s="36">
        <f t="shared" si="1"/>
        <v>0.81929885057471274</v>
      </c>
      <c r="N46" s="36">
        <f t="shared" si="2"/>
        <v>1.097826003</v>
      </c>
      <c r="O46" s="36">
        <f t="shared" si="3"/>
        <v>1.1785352</v>
      </c>
      <c r="P46" s="36">
        <f t="shared" si="4"/>
        <v>1.1166198412698412</v>
      </c>
      <c r="Q46" s="36">
        <f t="shared" si="5"/>
        <v>1.1166198412698412</v>
      </c>
      <c r="R46" s="36">
        <f t="shared" si="6"/>
        <v>1.0370076974631826</v>
      </c>
      <c r="S46" s="34" t="s">
        <v>46</v>
      </c>
      <c r="T46" s="62">
        <f t="shared" si="7"/>
        <v>1.1166198412698412</v>
      </c>
      <c r="U46" t="s">
        <v>45</v>
      </c>
      <c r="V46">
        <v>31</v>
      </c>
      <c r="W46">
        <v>0.98090536398467421</v>
      </c>
      <c r="X46">
        <v>0.62244485230909108</v>
      </c>
      <c r="Y46">
        <v>0.24350704473900481</v>
      </c>
      <c r="Z46">
        <v>0.66872298108623607</v>
      </c>
    </row>
    <row r="47" spans="1:26" ht="15" customHeight="1">
      <c r="A47" s="37" t="s">
        <v>47</v>
      </c>
      <c r="B47" s="38">
        <v>1.0069901234567902</v>
      </c>
      <c r="C47" s="37" t="s">
        <v>47</v>
      </c>
      <c r="D47" s="38">
        <v>0.93865277419354842</v>
      </c>
      <c r="E47" s="37" t="s">
        <v>47</v>
      </c>
      <c r="F47" s="38">
        <v>0.96090126600000003</v>
      </c>
      <c r="G47" s="37" t="s">
        <v>47</v>
      </c>
      <c r="H47" s="38">
        <v>0.97142212227219693</v>
      </c>
      <c r="I47" s="37" t="s">
        <v>47</v>
      </c>
      <c r="J47" s="38">
        <v>1.1808337912087912</v>
      </c>
      <c r="K47" s="39">
        <v>44</v>
      </c>
      <c r="L47" s="36">
        <f t="shared" si="0"/>
        <v>1.1808337912087912</v>
      </c>
      <c r="M47" s="36">
        <f t="shared" si="1"/>
        <v>0.97142212227219693</v>
      </c>
      <c r="N47" s="36">
        <f t="shared" si="2"/>
        <v>0.96090126600000003</v>
      </c>
      <c r="O47" s="36">
        <f t="shared" si="3"/>
        <v>0.93865277419354842</v>
      </c>
      <c r="P47" s="36">
        <f t="shared" si="4"/>
        <v>1.0069901234567902</v>
      </c>
      <c r="Q47" s="36">
        <f t="shared" si="5"/>
        <v>1.0069901234567902</v>
      </c>
      <c r="R47" s="36">
        <f t="shared" si="6"/>
        <v>1.0117600154262654</v>
      </c>
      <c r="S47" s="37" t="s">
        <v>47</v>
      </c>
      <c r="T47" s="62">
        <f t="shared" si="7"/>
        <v>1.0069901234567902</v>
      </c>
      <c r="U47" t="s">
        <v>46</v>
      </c>
      <c r="V47">
        <v>34</v>
      </c>
      <c r="W47">
        <v>1.1166198412698412</v>
      </c>
      <c r="X47">
        <v>1.3975802942588578</v>
      </c>
      <c r="Y47">
        <v>6.8784340690957152E-2</v>
      </c>
      <c r="Z47">
        <v>0.54517522633593241</v>
      </c>
    </row>
    <row r="48" spans="1:26" ht="15" customHeight="1">
      <c r="A48" s="34" t="s">
        <v>49</v>
      </c>
      <c r="B48" s="35">
        <v>1.1301850045167119</v>
      </c>
      <c r="C48" s="34" t="s">
        <v>49</v>
      </c>
      <c r="D48" s="35">
        <v>0.99621300000000035</v>
      </c>
      <c r="E48" s="34" t="s">
        <v>49</v>
      </c>
      <c r="F48" s="35">
        <v>0.79652458400000004</v>
      </c>
      <c r="G48" s="34" t="s">
        <v>49</v>
      </c>
      <c r="H48" s="35">
        <v>1.0472515325670497</v>
      </c>
      <c r="I48" s="34" t="s">
        <v>49</v>
      </c>
      <c r="J48" s="35">
        <v>1.0278767834987592</v>
      </c>
      <c r="K48" s="26">
        <v>45</v>
      </c>
      <c r="L48" s="36">
        <f t="shared" si="0"/>
        <v>1.0278767834987592</v>
      </c>
      <c r="M48" s="36">
        <f t="shared" si="1"/>
        <v>1.0472515325670497</v>
      </c>
      <c r="N48" s="36">
        <f t="shared" si="2"/>
        <v>0.79652458400000004</v>
      </c>
      <c r="O48" s="36">
        <f t="shared" si="3"/>
        <v>0.99621300000000035</v>
      </c>
      <c r="P48" s="36">
        <f t="shared" si="4"/>
        <v>1.1301850045167119</v>
      </c>
      <c r="Q48" s="36">
        <f t="shared" si="5"/>
        <v>1.1301850045167119</v>
      </c>
      <c r="R48" s="36">
        <f t="shared" si="6"/>
        <v>0.99961018091650433</v>
      </c>
      <c r="S48" s="34" t="s">
        <v>49</v>
      </c>
      <c r="T48" s="62">
        <f t="shared" si="7"/>
        <v>1.1301850045167119</v>
      </c>
      <c r="U48" t="s">
        <v>47</v>
      </c>
      <c r="V48">
        <v>70</v>
      </c>
      <c r="W48">
        <v>1.0069901234567902</v>
      </c>
      <c r="X48">
        <v>0.63903882753765895</v>
      </c>
      <c r="Y48">
        <v>9.5535307568216793E-2</v>
      </c>
      <c r="Z48">
        <v>0.68073030261666034</v>
      </c>
    </row>
    <row r="49" spans="1:26" ht="15" customHeight="1">
      <c r="A49" s="37" t="s">
        <v>50</v>
      </c>
      <c r="B49" s="38">
        <v>1.1212998148148152</v>
      </c>
      <c r="C49" s="37" t="s">
        <v>50</v>
      </c>
      <c r="D49" s="38">
        <v>0.88160296296296281</v>
      </c>
      <c r="E49" s="37" t="s">
        <v>50</v>
      </c>
      <c r="F49" s="38">
        <v>0.98128022299999995</v>
      </c>
      <c r="G49" s="37" t="s">
        <v>50</v>
      </c>
      <c r="H49" s="38">
        <v>1.0004082255747124</v>
      </c>
      <c r="I49" s="37" t="s">
        <v>50</v>
      </c>
      <c r="J49" s="38">
        <v>1.1149769230769233</v>
      </c>
      <c r="K49" s="39">
        <v>46</v>
      </c>
      <c r="L49" s="36">
        <f t="shared" si="0"/>
        <v>1.1149769230769233</v>
      </c>
      <c r="M49" s="36">
        <f t="shared" si="1"/>
        <v>1.0004082255747124</v>
      </c>
      <c r="N49" s="36">
        <f t="shared" si="2"/>
        <v>0.98128022299999995</v>
      </c>
      <c r="O49" s="36">
        <f t="shared" si="3"/>
        <v>0.88160296296296281</v>
      </c>
      <c r="P49" s="36">
        <f t="shared" si="4"/>
        <v>1.1212998148148152</v>
      </c>
      <c r="Q49" s="36">
        <f t="shared" si="5"/>
        <v>1.1212998148148152</v>
      </c>
      <c r="R49" s="36">
        <f t="shared" si="6"/>
        <v>1.0199136298858826</v>
      </c>
      <c r="S49" s="37" t="s">
        <v>50</v>
      </c>
      <c r="T49" s="62">
        <f t="shared" si="7"/>
        <v>1.1212998148148152</v>
      </c>
      <c r="U49" t="s">
        <v>49</v>
      </c>
      <c r="V49">
        <v>141</v>
      </c>
      <c r="W49">
        <v>1.1301850045167119</v>
      </c>
      <c r="X49">
        <v>0.21124179830846304</v>
      </c>
      <c r="Y49">
        <v>7.1404927661445752E-2</v>
      </c>
      <c r="Z49">
        <v>0.97561673011907923</v>
      </c>
    </row>
    <row r="50" spans="1:26" ht="15" customHeight="1">
      <c r="A50" s="34" t="s">
        <v>51</v>
      </c>
      <c r="B50" s="35">
        <v>0.87232046783625727</v>
      </c>
      <c r="C50" s="34" t="s">
        <v>51</v>
      </c>
      <c r="D50" s="35">
        <v>0.78385485714285708</v>
      </c>
      <c r="E50" s="34" t="s">
        <v>51</v>
      </c>
      <c r="F50" s="35">
        <v>0.904797344</v>
      </c>
      <c r="G50" s="34" t="s">
        <v>51</v>
      </c>
      <c r="H50" s="35">
        <v>1.0415208711433759</v>
      </c>
      <c r="I50" s="34" t="s">
        <v>51</v>
      </c>
      <c r="J50" s="35">
        <v>1.0293143812709029</v>
      </c>
      <c r="K50" s="26">
        <v>47</v>
      </c>
      <c r="L50" s="36">
        <f t="shared" si="0"/>
        <v>1.0293143812709029</v>
      </c>
      <c r="M50" s="36">
        <f t="shared" si="1"/>
        <v>1.0415208711433759</v>
      </c>
      <c r="N50" s="36">
        <f t="shared" si="2"/>
        <v>0.904797344</v>
      </c>
      <c r="O50" s="36">
        <f t="shared" si="3"/>
        <v>0.78385485714285708</v>
      </c>
      <c r="P50" s="36">
        <f t="shared" si="4"/>
        <v>0.87232046783625727</v>
      </c>
      <c r="Q50" s="36">
        <f t="shared" si="5"/>
        <v>0.87232046783625727</v>
      </c>
      <c r="R50" s="36">
        <f t="shared" si="6"/>
        <v>0.92636158427867854</v>
      </c>
      <c r="S50" s="34" t="s">
        <v>51</v>
      </c>
      <c r="T50" s="62">
        <f t="shared" si="7"/>
        <v>0.87232046783625727</v>
      </c>
      <c r="U50" t="s">
        <v>50</v>
      </c>
      <c r="V50">
        <v>71</v>
      </c>
      <c r="W50">
        <v>1.1212998148148152</v>
      </c>
      <c r="X50">
        <v>0.15060472399695993</v>
      </c>
      <c r="Y50">
        <v>0.10370814070895523</v>
      </c>
      <c r="Z50">
        <v>1.0074992095308981</v>
      </c>
    </row>
    <row r="51" spans="1:26" ht="15" customHeight="1">
      <c r="A51" s="37" t="s">
        <v>52</v>
      </c>
      <c r="B51" s="38">
        <v>1.1094575757575758</v>
      </c>
      <c r="C51" s="37" t="s">
        <v>52</v>
      </c>
      <c r="D51" s="38">
        <v>1.0076621818181819</v>
      </c>
      <c r="E51" s="37" t="s">
        <v>52</v>
      </c>
      <c r="F51" s="38">
        <v>1.034403993</v>
      </c>
      <c r="G51" s="37" t="s">
        <v>52</v>
      </c>
      <c r="H51" s="38">
        <v>1.2830771072796934</v>
      </c>
      <c r="I51" s="37" t="s">
        <v>52</v>
      </c>
      <c r="J51" s="38">
        <v>1.0417664262820514</v>
      </c>
      <c r="K51" s="39">
        <v>48</v>
      </c>
      <c r="L51" s="36">
        <f t="shared" si="0"/>
        <v>1.0417664262820514</v>
      </c>
      <c r="M51" s="36">
        <f t="shared" si="1"/>
        <v>1.2830771072796934</v>
      </c>
      <c r="N51" s="36">
        <f t="shared" si="2"/>
        <v>1.034403993</v>
      </c>
      <c r="O51" s="36">
        <f t="shared" si="3"/>
        <v>1.0076621818181819</v>
      </c>
      <c r="P51" s="36">
        <f t="shared" si="4"/>
        <v>1.1094575757575758</v>
      </c>
      <c r="Q51" s="36">
        <f t="shared" si="5"/>
        <v>1.1094575757575758</v>
      </c>
      <c r="R51" s="36">
        <f t="shared" si="6"/>
        <v>1.0952734568275004</v>
      </c>
      <c r="S51" s="37" t="s">
        <v>52</v>
      </c>
      <c r="T51" s="62">
        <f t="shared" si="7"/>
        <v>1.1094575757575758</v>
      </c>
      <c r="U51" t="s">
        <v>51</v>
      </c>
      <c r="V51">
        <v>20</v>
      </c>
      <c r="W51">
        <v>0.87232046783625727</v>
      </c>
      <c r="X51">
        <v>0.47856620896281693</v>
      </c>
      <c r="Y51">
        <v>0.1397391104591062</v>
      </c>
      <c r="Z51">
        <v>0.64191967046973564</v>
      </c>
    </row>
    <row r="52" spans="1:26" ht="15" customHeight="1">
      <c r="A52" s="34" t="s">
        <v>53</v>
      </c>
      <c r="B52" s="35">
        <v>0.74039333333333346</v>
      </c>
      <c r="C52" s="34" t="s">
        <v>53</v>
      </c>
      <c r="D52" s="35">
        <v>0.83840033333333308</v>
      </c>
      <c r="E52" s="34" t="s">
        <v>53</v>
      </c>
      <c r="F52" s="35">
        <v>0.83012070000000004</v>
      </c>
      <c r="G52" s="34" t="s">
        <v>53</v>
      </c>
      <c r="H52" s="35">
        <v>0.89603358124859167</v>
      </c>
      <c r="I52" s="34" t="s">
        <v>53</v>
      </c>
      <c r="J52" s="35">
        <v>0.82911479591836745</v>
      </c>
      <c r="K52" s="26">
        <v>49</v>
      </c>
      <c r="L52" s="36">
        <f t="shared" si="0"/>
        <v>0.82911479591836745</v>
      </c>
      <c r="M52" s="36">
        <f t="shared" si="1"/>
        <v>0.89603358124859167</v>
      </c>
      <c r="N52" s="36">
        <f t="shared" si="2"/>
        <v>0.83012070000000004</v>
      </c>
      <c r="O52" s="36">
        <f t="shared" si="3"/>
        <v>0.83840033333333308</v>
      </c>
      <c r="P52" s="36">
        <f t="shared" si="4"/>
        <v>0.74039333333333346</v>
      </c>
      <c r="Q52" s="36">
        <f t="shared" si="5"/>
        <v>0.74039333333333346</v>
      </c>
      <c r="R52" s="36">
        <f t="shared" si="6"/>
        <v>0.82681254876672516</v>
      </c>
      <c r="S52" s="34" t="s">
        <v>53</v>
      </c>
      <c r="T52" s="62">
        <f t="shared" si="7"/>
        <v>0.74039333333333346</v>
      </c>
      <c r="U52" t="s">
        <v>52</v>
      </c>
      <c r="V52">
        <v>23</v>
      </c>
      <c r="W52">
        <v>1.1094575757575758</v>
      </c>
      <c r="X52">
        <v>1.0473061527031822</v>
      </c>
      <c r="Y52">
        <v>3.4703524667925631E-2</v>
      </c>
      <c r="Z52">
        <v>0.62137790133842963</v>
      </c>
    </row>
    <row r="53" spans="1:26" ht="15" customHeight="1">
      <c r="A53" s="37" t="s">
        <v>54</v>
      </c>
      <c r="B53" s="38">
        <v>1.1038535781544252</v>
      </c>
      <c r="C53" s="37" t="s">
        <v>54</v>
      </c>
      <c r="D53" s="38">
        <v>0.98742882644628183</v>
      </c>
      <c r="E53" s="37" t="s">
        <v>54</v>
      </c>
      <c r="F53" s="38">
        <v>0.89597961599999998</v>
      </c>
      <c r="G53" s="37" t="s">
        <v>54</v>
      </c>
      <c r="H53" s="38">
        <v>1.173191260225743</v>
      </c>
      <c r="I53" s="37" t="s">
        <v>54</v>
      </c>
      <c r="J53" s="38">
        <v>1.0982291799109984</v>
      </c>
      <c r="K53" s="39">
        <v>50</v>
      </c>
      <c r="L53" s="36">
        <f t="shared" si="0"/>
        <v>1.0982291799109984</v>
      </c>
      <c r="M53" s="36">
        <f t="shared" si="1"/>
        <v>1.173191260225743</v>
      </c>
      <c r="N53" s="36">
        <f t="shared" si="2"/>
        <v>0.89597961599999998</v>
      </c>
      <c r="O53" s="36">
        <f t="shared" si="3"/>
        <v>0.98742882644628183</v>
      </c>
      <c r="P53" s="36">
        <f t="shared" si="4"/>
        <v>1.1038535781544252</v>
      </c>
      <c r="Q53" s="36">
        <f t="shared" si="5"/>
        <v>1.1038535781544252</v>
      </c>
      <c r="R53" s="36">
        <f t="shared" si="6"/>
        <v>1.0517364921474897</v>
      </c>
      <c r="S53" s="37" t="s">
        <v>54</v>
      </c>
      <c r="T53" s="62">
        <f t="shared" si="7"/>
        <v>1.1038535781544252</v>
      </c>
      <c r="U53" t="s">
        <v>53</v>
      </c>
      <c r="V53">
        <v>50</v>
      </c>
      <c r="W53">
        <v>0.74039333333333346</v>
      </c>
      <c r="X53">
        <v>0.25455326829344377</v>
      </c>
      <c r="Y53">
        <v>0.15954883826515012</v>
      </c>
      <c r="Z53">
        <v>0.62170126638750012</v>
      </c>
    </row>
    <row r="54" spans="1:26" ht="15" customHeight="1">
      <c r="A54" s="34" t="s">
        <v>56</v>
      </c>
      <c r="B54" s="35">
        <v>1.1704096491228071</v>
      </c>
      <c r="C54" s="34" t="s">
        <v>56</v>
      </c>
      <c r="D54" s="35">
        <v>1.1493211214953274</v>
      </c>
      <c r="E54" s="34" t="s">
        <v>56</v>
      </c>
      <c r="F54" s="35">
        <v>1.0623745760000001</v>
      </c>
      <c r="G54" s="34" t="s">
        <v>56</v>
      </c>
      <c r="H54" s="35">
        <v>1.4350244373611516</v>
      </c>
      <c r="I54" s="34" t="s">
        <v>56</v>
      </c>
      <c r="J54" s="35">
        <v>1.2266199141767324</v>
      </c>
      <c r="K54" s="26">
        <v>51</v>
      </c>
      <c r="L54" s="36">
        <f t="shared" si="0"/>
        <v>1.2266199141767324</v>
      </c>
      <c r="M54" s="36">
        <f t="shared" si="1"/>
        <v>1.4350244373611516</v>
      </c>
      <c r="N54" s="36">
        <f t="shared" si="2"/>
        <v>1.0623745760000001</v>
      </c>
      <c r="O54" s="36">
        <f t="shared" si="3"/>
        <v>1.1493211214953274</v>
      </c>
      <c r="P54" s="36">
        <f t="shared" si="4"/>
        <v>1.1704096491228071</v>
      </c>
      <c r="Q54" s="36">
        <f t="shared" si="5"/>
        <v>1.1704096491228071</v>
      </c>
      <c r="R54" s="36">
        <f t="shared" si="6"/>
        <v>1.2087499396312036</v>
      </c>
      <c r="S54" s="34" t="s">
        <v>56</v>
      </c>
      <c r="T54" s="62">
        <f t="shared" si="7"/>
        <v>1.1704096491228071</v>
      </c>
      <c r="U54" t="s">
        <v>54</v>
      </c>
      <c r="V54">
        <v>172</v>
      </c>
      <c r="W54">
        <v>1.1038535781544252</v>
      </c>
      <c r="X54">
        <v>0.67345573962866845</v>
      </c>
      <c r="Y54">
        <v>7.0871982078871007E-2</v>
      </c>
      <c r="Z54">
        <v>0.73341278896849726</v>
      </c>
    </row>
    <row r="55" spans="1:26" ht="15" customHeight="1">
      <c r="A55" s="37" t="s">
        <v>57</v>
      </c>
      <c r="B55" s="38">
        <v>1.3218101851851847</v>
      </c>
      <c r="C55" s="37" t="s">
        <v>57</v>
      </c>
      <c r="D55" s="38">
        <v>1.1032091294117645</v>
      </c>
      <c r="E55" s="37" t="s">
        <v>57</v>
      </c>
      <c r="F55" s="38">
        <v>1.3038721929999999</v>
      </c>
      <c r="G55" s="37" t="s">
        <v>57</v>
      </c>
      <c r="H55" s="38">
        <v>1.5545566343042072</v>
      </c>
      <c r="I55" s="37" t="s">
        <v>57</v>
      </c>
      <c r="J55" s="38">
        <v>1.2809217162554429</v>
      </c>
      <c r="K55" s="39">
        <v>52</v>
      </c>
      <c r="L55" s="36">
        <f t="shared" si="0"/>
        <v>1.2809217162554429</v>
      </c>
      <c r="M55" s="36">
        <f t="shared" si="1"/>
        <v>1.5545566343042072</v>
      </c>
      <c r="N55" s="36">
        <f t="shared" si="2"/>
        <v>1.3038721929999999</v>
      </c>
      <c r="O55" s="36">
        <f t="shared" si="3"/>
        <v>1.1032091294117645</v>
      </c>
      <c r="P55" s="36">
        <f t="shared" si="4"/>
        <v>1.3218101851851847</v>
      </c>
      <c r="Q55" s="36">
        <f t="shared" si="5"/>
        <v>1.3218101851851847</v>
      </c>
      <c r="R55" s="36">
        <f t="shared" si="6"/>
        <v>1.3128739716313198</v>
      </c>
      <c r="S55" s="37" t="s">
        <v>57</v>
      </c>
      <c r="T55" s="62">
        <f t="shared" si="7"/>
        <v>1.3218101851851847</v>
      </c>
      <c r="U55" t="s">
        <v>56</v>
      </c>
      <c r="V55">
        <v>127</v>
      </c>
      <c r="W55">
        <v>1.1704096491228071</v>
      </c>
      <c r="X55">
        <v>0.26931374597284752</v>
      </c>
      <c r="Y55">
        <v>0.13623231315343584</v>
      </c>
      <c r="Z55">
        <v>0.97373041075643574</v>
      </c>
    </row>
    <row r="56" spans="1:26" ht="15" customHeight="1">
      <c r="A56" s="34" t="s">
        <v>58</v>
      </c>
      <c r="B56" s="35">
        <v>1.8129217391304349</v>
      </c>
      <c r="C56" s="34" t="s">
        <v>58</v>
      </c>
      <c r="D56" s="35">
        <v>1.3734419047619046</v>
      </c>
      <c r="E56" s="34" t="s">
        <v>58</v>
      </c>
      <c r="F56" s="35">
        <v>1.4901423110000001</v>
      </c>
      <c r="G56" s="34" t="s">
        <v>58</v>
      </c>
      <c r="H56" s="35">
        <v>1.8153683158420792</v>
      </c>
      <c r="I56" s="34" t="s">
        <v>58</v>
      </c>
      <c r="J56" s="35">
        <v>1.3425819230769234</v>
      </c>
      <c r="K56" s="26">
        <v>53</v>
      </c>
      <c r="L56" s="36">
        <f t="shared" si="0"/>
        <v>1.3425819230769234</v>
      </c>
      <c r="M56" s="36">
        <f t="shared" si="1"/>
        <v>1.8153683158420792</v>
      </c>
      <c r="N56" s="36">
        <f t="shared" si="2"/>
        <v>1.4901423110000001</v>
      </c>
      <c r="O56" s="36">
        <f t="shared" si="3"/>
        <v>1.3734419047619046</v>
      </c>
      <c r="P56" s="36">
        <f t="shared" si="4"/>
        <v>1.8129217391304349</v>
      </c>
      <c r="Q56" s="36">
        <f t="shared" si="5"/>
        <v>1.8129217391304349</v>
      </c>
      <c r="R56" s="36">
        <f t="shared" si="6"/>
        <v>1.5668912387622682</v>
      </c>
      <c r="S56" s="34" t="s">
        <v>58</v>
      </c>
      <c r="T56" s="62">
        <f t="shared" si="7"/>
        <v>1.8129217391304349</v>
      </c>
      <c r="U56" t="s">
        <v>57</v>
      </c>
      <c r="V56">
        <v>94</v>
      </c>
      <c r="W56">
        <v>1.3218101851851847</v>
      </c>
      <c r="X56">
        <v>0.4177993920839026</v>
      </c>
      <c r="Y56">
        <v>3.0551925276276207E-2</v>
      </c>
      <c r="Z56">
        <v>1.0064420330143675</v>
      </c>
    </row>
    <row r="57" spans="1:26" ht="15" customHeight="1">
      <c r="A57" s="37" t="s">
        <v>59</v>
      </c>
      <c r="B57" s="38">
        <v>1.1578600000000001</v>
      </c>
      <c r="C57" s="37" t="s">
        <v>59</v>
      </c>
      <c r="D57" s="38">
        <v>1.3724000000000003</v>
      </c>
      <c r="E57" s="37" t="s">
        <v>59</v>
      </c>
      <c r="F57" s="38">
        <v>1.080586115</v>
      </c>
      <c r="G57" s="37" t="s">
        <v>59</v>
      </c>
      <c r="H57" s="38">
        <v>1.5362471264367816</v>
      </c>
      <c r="I57" s="37" t="s">
        <v>59</v>
      </c>
      <c r="J57" s="38">
        <v>0.80780219780219775</v>
      </c>
      <c r="K57" s="39">
        <v>54</v>
      </c>
      <c r="L57" s="36">
        <f t="shared" si="0"/>
        <v>0.80780219780219775</v>
      </c>
      <c r="M57" s="36">
        <f t="shared" si="1"/>
        <v>1.5362471264367816</v>
      </c>
      <c r="N57" s="36">
        <f t="shared" si="2"/>
        <v>1.080586115</v>
      </c>
      <c r="O57" s="36">
        <f t="shared" si="3"/>
        <v>1.3724000000000003</v>
      </c>
      <c r="P57" s="36">
        <f t="shared" si="4"/>
        <v>1.1578600000000001</v>
      </c>
      <c r="Q57" s="36">
        <f t="shared" si="5"/>
        <v>1.1578600000000001</v>
      </c>
      <c r="R57" s="36">
        <f t="shared" si="6"/>
        <v>1.1909790878477959</v>
      </c>
      <c r="S57" s="37" t="s">
        <v>59</v>
      </c>
      <c r="T57" s="62">
        <f t="shared" si="7"/>
        <v>1.1578600000000001</v>
      </c>
      <c r="U57" t="s">
        <v>58</v>
      </c>
      <c r="V57">
        <v>24</v>
      </c>
      <c r="W57">
        <v>1.8129217391304349</v>
      </c>
      <c r="X57">
        <v>0.61374327953399233</v>
      </c>
      <c r="Y57">
        <v>0.137137410329883</v>
      </c>
      <c r="Z57">
        <v>1.2414657797915614</v>
      </c>
    </row>
    <row r="58" spans="1:26" ht="15" customHeight="1">
      <c r="A58" s="34" t="s">
        <v>60</v>
      </c>
      <c r="B58" s="35">
        <v>1.4533522093522093</v>
      </c>
      <c r="C58" s="34" t="s">
        <v>60</v>
      </c>
      <c r="D58" s="35">
        <v>1.2587320149812737</v>
      </c>
      <c r="E58" s="34" t="s">
        <v>60</v>
      </c>
      <c r="F58" s="35">
        <v>1.377352122</v>
      </c>
      <c r="G58" s="34" t="s">
        <v>60</v>
      </c>
      <c r="H58" s="35">
        <v>1.6298061400609603</v>
      </c>
      <c r="I58" s="34" t="s">
        <v>60</v>
      </c>
      <c r="J58" s="35">
        <v>1.2667452628017148</v>
      </c>
      <c r="K58" s="26">
        <v>55</v>
      </c>
      <c r="L58" s="36">
        <f t="shared" si="0"/>
        <v>1.2667452628017148</v>
      </c>
      <c r="M58" s="36">
        <f t="shared" si="1"/>
        <v>1.6298061400609603</v>
      </c>
      <c r="N58" s="36">
        <f t="shared" si="2"/>
        <v>1.377352122</v>
      </c>
      <c r="O58" s="36">
        <f t="shared" si="3"/>
        <v>1.2587320149812737</v>
      </c>
      <c r="P58" s="36">
        <f t="shared" si="4"/>
        <v>1.4533522093522093</v>
      </c>
      <c r="Q58" s="36">
        <f t="shared" si="5"/>
        <v>1.4533522093522093</v>
      </c>
      <c r="R58" s="36">
        <f t="shared" si="6"/>
        <v>1.3971975498392315</v>
      </c>
      <c r="S58" s="34" t="s">
        <v>60</v>
      </c>
      <c r="T58" s="62">
        <f t="shared" si="7"/>
        <v>1.4533522093522093</v>
      </c>
      <c r="U58" t="s">
        <v>59</v>
      </c>
      <c r="V58">
        <v>5</v>
      </c>
      <c r="W58">
        <v>1.1578600000000001</v>
      </c>
      <c r="X58">
        <v>0.17246566141143665</v>
      </c>
      <c r="Y58">
        <v>8.905463497889117E-2</v>
      </c>
      <c r="Z58">
        <v>1.0252452941735473</v>
      </c>
    </row>
    <row r="59" spans="1:26" ht="15" customHeight="1">
      <c r="A59" s="37" t="s">
        <v>61</v>
      </c>
      <c r="B59" s="38">
        <v>1.0711679012345678</v>
      </c>
      <c r="C59" s="37" t="s">
        <v>61</v>
      </c>
      <c r="D59" s="38">
        <v>1.2064832000000001</v>
      </c>
      <c r="E59" s="37" t="s">
        <v>61</v>
      </c>
      <c r="F59" s="38">
        <v>1.1952503430000001</v>
      </c>
      <c r="G59" s="37" t="s">
        <v>61</v>
      </c>
      <c r="H59" s="38">
        <v>1.2236714285714283</v>
      </c>
      <c r="I59" s="37" t="s">
        <v>61</v>
      </c>
      <c r="J59" s="38">
        <v>0.96422996794871785</v>
      </c>
      <c r="K59" s="39">
        <v>56</v>
      </c>
      <c r="L59" s="36">
        <f t="shared" si="0"/>
        <v>0.96422996794871785</v>
      </c>
      <c r="M59" s="36">
        <f t="shared" si="1"/>
        <v>1.2236714285714283</v>
      </c>
      <c r="N59" s="36">
        <f t="shared" si="2"/>
        <v>1.1952503430000001</v>
      </c>
      <c r="O59" s="36">
        <f t="shared" si="3"/>
        <v>1.2064832000000001</v>
      </c>
      <c r="P59" s="36">
        <f t="shared" si="4"/>
        <v>1.0711679012345678</v>
      </c>
      <c r="Q59" s="36">
        <f t="shared" si="5"/>
        <v>1.0711679012345678</v>
      </c>
      <c r="R59" s="36">
        <f t="shared" si="6"/>
        <v>1.1321605681509428</v>
      </c>
      <c r="S59" s="37" t="s">
        <v>61</v>
      </c>
      <c r="T59" s="62">
        <f t="shared" si="7"/>
        <v>1.0711679012345678</v>
      </c>
      <c r="U59" t="s">
        <v>60</v>
      </c>
      <c r="V59">
        <v>301</v>
      </c>
      <c r="W59">
        <v>1.4533522093522093</v>
      </c>
      <c r="X59">
        <v>0.5518770587777071</v>
      </c>
      <c r="Y59">
        <v>1.9261275502694217E-2</v>
      </c>
      <c r="Z59">
        <v>1.0278974452464229</v>
      </c>
    </row>
    <row r="60" spans="1:26" ht="15" customHeight="1">
      <c r="A60" s="34" t="s">
        <v>62</v>
      </c>
      <c r="B60" s="35">
        <v>1.3278635748792276</v>
      </c>
      <c r="C60" s="34" t="s">
        <v>62</v>
      </c>
      <c r="D60" s="35">
        <v>1.2272059428571427</v>
      </c>
      <c r="E60" s="34" t="s">
        <v>62</v>
      </c>
      <c r="F60" s="35">
        <v>1.3657606040000001</v>
      </c>
      <c r="G60" s="34" t="s">
        <v>62</v>
      </c>
      <c r="H60" s="35">
        <v>1.7424245153542628</v>
      </c>
      <c r="I60" s="34" t="s">
        <v>62</v>
      </c>
      <c r="J60" s="35">
        <v>1.5432765915119369</v>
      </c>
      <c r="K60" s="26">
        <v>57</v>
      </c>
      <c r="L60" s="36">
        <f t="shared" si="0"/>
        <v>1.5432765915119369</v>
      </c>
      <c r="M60" s="36">
        <f t="shared" si="1"/>
        <v>1.7424245153542628</v>
      </c>
      <c r="N60" s="36">
        <f t="shared" si="2"/>
        <v>1.3657606040000001</v>
      </c>
      <c r="O60" s="36">
        <f t="shared" si="3"/>
        <v>1.2272059428571427</v>
      </c>
      <c r="P60" s="36">
        <f t="shared" si="4"/>
        <v>1.3278635748792276</v>
      </c>
      <c r="Q60" s="36">
        <f t="shared" si="5"/>
        <v>1.3278635748792276</v>
      </c>
      <c r="R60" s="36">
        <f t="shared" si="6"/>
        <v>1.4413062457205139</v>
      </c>
      <c r="S60" s="34" t="s">
        <v>62</v>
      </c>
      <c r="T60" s="62">
        <f t="shared" si="7"/>
        <v>1.3278635748792276</v>
      </c>
      <c r="U60" t="s">
        <v>61</v>
      </c>
      <c r="V60">
        <v>20</v>
      </c>
      <c r="W60">
        <v>1.0711679012345678</v>
      </c>
      <c r="X60">
        <v>1.0127742114270126</v>
      </c>
      <c r="Y60">
        <v>8.0540266545057457E-2</v>
      </c>
      <c r="Z60">
        <v>0.60876317093922894</v>
      </c>
    </row>
    <row r="61" spans="1:26" ht="15" customHeight="1">
      <c r="A61" s="37" t="s">
        <v>63</v>
      </c>
      <c r="B61" s="38">
        <v>1.0749449074074073</v>
      </c>
      <c r="C61" s="37" t="s">
        <v>63</v>
      </c>
      <c r="D61" s="38">
        <v>0.73852581818181806</v>
      </c>
      <c r="E61" s="37" t="s">
        <v>63</v>
      </c>
      <c r="F61" s="38">
        <v>0.83863663600000005</v>
      </c>
      <c r="G61" s="37" t="s">
        <v>63</v>
      </c>
      <c r="H61" s="38">
        <v>1.2638866995073894</v>
      </c>
      <c r="I61" s="37" t="s">
        <v>63</v>
      </c>
      <c r="J61" s="38">
        <v>0.9472360139860142</v>
      </c>
      <c r="K61" s="39">
        <v>58</v>
      </c>
      <c r="L61" s="36">
        <f t="shared" si="0"/>
        <v>0.9472360139860142</v>
      </c>
      <c r="M61" s="36">
        <f t="shared" si="1"/>
        <v>1.2638866995073894</v>
      </c>
      <c r="N61" s="36">
        <f t="shared" si="2"/>
        <v>0.83863663600000005</v>
      </c>
      <c r="O61" s="36">
        <f t="shared" si="3"/>
        <v>0.73852581818181806</v>
      </c>
      <c r="P61" s="36">
        <f t="shared" si="4"/>
        <v>1.0749449074074073</v>
      </c>
      <c r="Q61" s="36">
        <f t="shared" si="5"/>
        <v>1.0749449074074073</v>
      </c>
      <c r="R61" s="36">
        <f t="shared" si="6"/>
        <v>0.9726460150165257</v>
      </c>
      <c r="S61" s="37" t="s">
        <v>63</v>
      </c>
      <c r="T61" s="62">
        <f t="shared" si="7"/>
        <v>1.0749449074074073</v>
      </c>
      <c r="U61" t="s">
        <v>62</v>
      </c>
      <c r="V61">
        <v>134</v>
      </c>
      <c r="W61">
        <v>1.3278635748792276</v>
      </c>
      <c r="X61">
        <v>0.46777783695914144</v>
      </c>
      <c r="Y61">
        <v>4.2193035323803953E-2</v>
      </c>
      <c r="Z61">
        <v>0.9829958281909581</v>
      </c>
    </row>
    <row r="62" spans="1:26" ht="15" customHeight="1">
      <c r="A62" s="34" t="s">
        <v>64</v>
      </c>
      <c r="B62" s="35">
        <v>1.395969590643275</v>
      </c>
      <c r="C62" s="34" t="s">
        <v>64</v>
      </c>
      <c r="D62" s="35">
        <v>1.1990846315789474</v>
      </c>
      <c r="E62" s="34" t="s">
        <v>64</v>
      </c>
      <c r="F62" s="35">
        <v>1.1184698390000001</v>
      </c>
      <c r="G62" s="34" t="s">
        <v>64</v>
      </c>
      <c r="H62" s="35">
        <v>1.5158620689655173</v>
      </c>
      <c r="I62" s="34" t="s">
        <v>64</v>
      </c>
      <c r="J62" s="35">
        <v>0.83545367132867132</v>
      </c>
      <c r="K62" s="26">
        <v>59</v>
      </c>
      <c r="L62" s="36">
        <f t="shared" si="0"/>
        <v>0.83545367132867132</v>
      </c>
      <c r="M62" s="36">
        <f t="shared" si="1"/>
        <v>1.5158620689655173</v>
      </c>
      <c r="N62" s="36">
        <f t="shared" si="2"/>
        <v>1.1184698390000001</v>
      </c>
      <c r="O62" s="36">
        <f t="shared" si="3"/>
        <v>1.1990846315789474</v>
      </c>
      <c r="P62" s="36">
        <f t="shared" si="4"/>
        <v>1.395969590643275</v>
      </c>
      <c r="Q62" s="36">
        <f t="shared" si="5"/>
        <v>1.395969590643275</v>
      </c>
      <c r="R62" s="36">
        <f t="shared" si="6"/>
        <v>1.2129679603032821</v>
      </c>
      <c r="S62" s="34" t="s">
        <v>64</v>
      </c>
      <c r="T62" s="62">
        <f t="shared" si="7"/>
        <v>1.395969590643275</v>
      </c>
      <c r="U62" t="s">
        <v>63</v>
      </c>
      <c r="V62">
        <v>27</v>
      </c>
      <c r="W62">
        <v>1.0749449074074073</v>
      </c>
      <c r="X62">
        <v>0.66411823031816108</v>
      </c>
      <c r="Y62">
        <v>0.13007420408078466</v>
      </c>
      <c r="Z62">
        <v>0.71754424619093182</v>
      </c>
    </row>
    <row r="63" spans="1:26" ht="15" customHeight="1">
      <c r="A63" s="37" t="s">
        <v>65</v>
      </c>
      <c r="B63" s="38">
        <v>0.54395646258503405</v>
      </c>
      <c r="C63" s="37" t="s">
        <v>65</v>
      </c>
      <c r="D63" s="38">
        <v>0.50452294736842129</v>
      </c>
      <c r="E63" s="37" t="s">
        <v>65</v>
      </c>
      <c r="F63" s="38">
        <v>0.54408206800000003</v>
      </c>
      <c r="G63" s="37" t="s">
        <v>65</v>
      </c>
      <c r="H63" s="38">
        <v>0.79734110885733622</v>
      </c>
      <c r="I63" s="37" t="s">
        <v>65</v>
      </c>
      <c r="J63" s="38">
        <v>0.8293844854469854</v>
      </c>
      <c r="K63" s="39">
        <v>60</v>
      </c>
      <c r="L63" s="36">
        <f t="shared" si="0"/>
        <v>0.8293844854469854</v>
      </c>
      <c r="M63" s="36">
        <f t="shared" si="1"/>
        <v>0.79734110885733622</v>
      </c>
      <c r="N63" s="36">
        <f t="shared" si="2"/>
        <v>0.54408206800000003</v>
      </c>
      <c r="O63" s="36">
        <f t="shared" si="3"/>
        <v>0.50452294736842129</v>
      </c>
      <c r="P63" s="36">
        <f t="shared" si="4"/>
        <v>0.54395646258503405</v>
      </c>
      <c r="Q63" s="36">
        <f t="shared" si="5"/>
        <v>0.54395646258503405</v>
      </c>
      <c r="R63" s="36">
        <f t="shared" si="6"/>
        <v>0.64385741445155531</v>
      </c>
      <c r="S63" s="37" t="s">
        <v>65</v>
      </c>
      <c r="T63" s="62">
        <f t="shared" si="7"/>
        <v>0.54395646258503405</v>
      </c>
      <c r="U63" t="s">
        <v>64</v>
      </c>
      <c r="V63">
        <v>20</v>
      </c>
      <c r="W63">
        <v>1.395969590643275</v>
      </c>
      <c r="X63">
        <v>0.48365739004236019</v>
      </c>
      <c r="Y63">
        <v>8.4249723815761374E-2</v>
      </c>
      <c r="Z63">
        <v>1.0243821080530155</v>
      </c>
    </row>
    <row r="64" spans="1:26" ht="15" customHeight="1">
      <c r="A64" s="34" t="s">
        <v>66</v>
      </c>
      <c r="B64" s="35">
        <v>1.1914886002886005</v>
      </c>
      <c r="C64" s="34" t="s">
        <v>66</v>
      </c>
      <c r="D64" s="35">
        <v>0.96314967088607595</v>
      </c>
      <c r="E64" s="34" t="s">
        <v>66</v>
      </c>
      <c r="F64" s="35">
        <v>1.251165831</v>
      </c>
      <c r="G64" s="34" t="s">
        <v>66</v>
      </c>
      <c r="H64" s="35">
        <v>1.2930626710454294</v>
      </c>
      <c r="I64" s="34" t="s">
        <v>66</v>
      </c>
      <c r="J64" s="35">
        <v>1.2931659047919288</v>
      </c>
      <c r="K64" s="26">
        <v>61</v>
      </c>
      <c r="L64" s="36">
        <f t="shared" si="0"/>
        <v>1.2931659047919288</v>
      </c>
      <c r="M64" s="36">
        <f t="shared" si="1"/>
        <v>1.2930626710454294</v>
      </c>
      <c r="N64" s="36">
        <f t="shared" si="2"/>
        <v>1.251165831</v>
      </c>
      <c r="O64" s="36">
        <f t="shared" si="3"/>
        <v>0.96314967088607595</v>
      </c>
      <c r="P64" s="36">
        <f t="shared" si="4"/>
        <v>1.1914886002886005</v>
      </c>
      <c r="Q64" s="36">
        <f t="shared" si="5"/>
        <v>1.1914886002886005</v>
      </c>
      <c r="R64" s="36">
        <f t="shared" si="6"/>
        <v>1.198406535602407</v>
      </c>
      <c r="S64" s="34" t="s">
        <v>66</v>
      </c>
      <c r="T64" s="62">
        <f t="shared" si="7"/>
        <v>1.1914886002886005</v>
      </c>
      <c r="U64" t="s">
        <v>65</v>
      </c>
      <c r="V64">
        <v>51</v>
      </c>
      <c r="W64">
        <v>0.54395646258503405</v>
      </c>
      <c r="X64">
        <v>0.79406531455688623</v>
      </c>
      <c r="Y64">
        <v>0.13586406640836163</v>
      </c>
      <c r="Z64">
        <v>0.34092119225796297</v>
      </c>
    </row>
    <row r="65" spans="1:26" ht="15" customHeight="1">
      <c r="A65" s="37" t="s">
        <v>67</v>
      </c>
      <c r="B65" s="38">
        <v>1.255168100358423</v>
      </c>
      <c r="C65" s="37" t="s">
        <v>67</v>
      </c>
      <c r="D65" s="38">
        <v>1.0189909743589745</v>
      </c>
      <c r="E65" s="37" t="s">
        <v>67</v>
      </c>
      <c r="F65" s="38">
        <v>1.32027717</v>
      </c>
      <c r="G65" s="37" t="s">
        <v>68</v>
      </c>
      <c r="H65" s="38">
        <v>1.4458879310344832</v>
      </c>
      <c r="I65" s="37" t="s">
        <v>68</v>
      </c>
      <c r="J65" s="38">
        <v>1.1471314102564103</v>
      </c>
      <c r="K65" s="39">
        <v>62</v>
      </c>
      <c r="L65" s="36">
        <f t="shared" si="0"/>
        <v>1.1471314102564103</v>
      </c>
      <c r="M65" s="36">
        <f t="shared" si="1"/>
        <v>1.4458879310344832</v>
      </c>
      <c r="N65" s="36">
        <f t="shared" si="2"/>
        <v>1.32027717</v>
      </c>
      <c r="O65" s="36">
        <f t="shared" si="3"/>
        <v>1.0189909743589745</v>
      </c>
      <c r="P65" s="36">
        <f t="shared" si="4"/>
        <v>1.255168100358423</v>
      </c>
      <c r="Q65" s="36">
        <f t="shared" si="5"/>
        <v>1.255168100358423</v>
      </c>
      <c r="R65" s="36">
        <f t="shared" si="6"/>
        <v>1.2374911172016581</v>
      </c>
      <c r="S65" s="37" t="s">
        <v>67</v>
      </c>
      <c r="T65" s="62">
        <f t="shared" si="7"/>
        <v>1.255168100358423</v>
      </c>
      <c r="U65" t="s">
        <v>66</v>
      </c>
      <c r="V65">
        <v>91</v>
      </c>
      <c r="W65">
        <v>1.1914886002886005</v>
      </c>
      <c r="X65">
        <v>0.21247297994260872</v>
      </c>
      <c r="Y65">
        <v>2.0767169255965504E-2</v>
      </c>
      <c r="Z65">
        <v>1.0277170259996711</v>
      </c>
    </row>
    <row r="66" spans="1:26" ht="15" customHeight="1">
      <c r="A66" s="34" t="s">
        <v>69</v>
      </c>
      <c r="B66" s="35">
        <v>0.6779410818713455</v>
      </c>
      <c r="C66" s="34" t="s">
        <v>69</v>
      </c>
      <c r="D66" s="35">
        <v>0.65925714782608735</v>
      </c>
      <c r="E66" s="34" t="s">
        <v>69</v>
      </c>
      <c r="F66" s="35">
        <v>0.72480733600000002</v>
      </c>
      <c r="G66" s="34" t="s">
        <v>69</v>
      </c>
      <c r="H66" s="35">
        <v>0.7644639080459773</v>
      </c>
      <c r="I66" s="34" t="s">
        <v>69</v>
      </c>
      <c r="J66" s="35">
        <v>0.78600437499999953</v>
      </c>
      <c r="K66" s="26">
        <v>63</v>
      </c>
      <c r="L66" s="36">
        <f t="shared" si="0"/>
        <v>0.78600437499999953</v>
      </c>
      <c r="M66" s="36">
        <f t="shared" si="1"/>
        <v>0.7644639080459773</v>
      </c>
      <c r="N66" s="36">
        <f t="shared" si="2"/>
        <v>0.72480733600000002</v>
      </c>
      <c r="O66" s="36">
        <f t="shared" si="3"/>
        <v>0.65925714782608735</v>
      </c>
      <c r="P66" s="36">
        <f t="shared" si="4"/>
        <v>0.6779410818713455</v>
      </c>
      <c r="Q66" s="36">
        <f t="shared" si="5"/>
        <v>0.6779410818713455</v>
      </c>
      <c r="R66" s="36">
        <f t="shared" si="6"/>
        <v>0.72249476974868199</v>
      </c>
      <c r="S66" s="34" t="s">
        <v>69</v>
      </c>
      <c r="T66" s="62">
        <f t="shared" si="7"/>
        <v>0.6779410818713455</v>
      </c>
      <c r="U66" t="s">
        <v>67</v>
      </c>
      <c r="V66">
        <v>33</v>
      </c>
      <c r="W66">
        <v>1.255168100358423</v>
      </c>
      <c r="X66">
        <v>0.70123168579684425</v>
      </c>
      <c r="Y66">
        <v>0.12002771632073334</v>
      </c>
      <c r="Z66">
        <v>0.82256278438329156</v>
      </c>
    </row>
    <row r="67" spans="1:26" ht="15" customHeight="1">
      <c r="A67" s="37" t="s">
        <v>70</v>
      </c>
      <c r="B67" s="38">
        <v>1.1946681481481485</v>
      </c>
      <c r="C67" s="37" t="s">
        <v>70</v>
      </c>
      <c r="D67" s="38">
        <v>0.74950400000000006</v>
      </c>
      <c r="E67" s="37" t="s">
        <v>70</v>
      </c>
      <c r="F67" s="38">
        <v>0.68426815200000002</v>
      </c>
      <c r="G67" s="37" t="s">
        <v>70</v>
      </c>
      <c r="H67" s="38">
        <v>1.4071926977687628</v>
      </c>
      <c r="I67" s="37" t="s">
        <v>70</v>
      </c>
      <c r="J67" s="38">
        <v>1.021596153846154</v>
      </c>
      <c r="K67" s="39">
        <v>64</v>
      </c>
      <c r="L67" s="36">
        <f t="shared" si="0"/>
        <v>1.021596153846154</v>
      </c>
      <c r="M67" s="36">
        <f t="shared" si="1"/>
        <v>1.4071926977687628</v>
      </c>
      <c r="N67" s="36">
        <f t="shared" si="2"/>
        <v>0.68426815200000002</v>
      </c>
      <c r="O67" s="36">
        <f t="shared" si="3"/>
        <v>0.74950400000000006</v>
      </c>
      <c r="P67" s="36">
        <f t="shared" si="4"/>
        <v>1.1946681481481485</v>
      </c>
      <c r="Q67" s="36">
        <f t="shared" si="5"/>
        <v>1.1946681481481485</v>
      </c>
      <c r="R67" s="36">
        <f t="shared" si="6"/>
        <v>1.011445830352613</v>
      </c>
      <c r="S67" s="37" t="s">
        <v>70</v>
      </c>
      <c r="T67" s="62">
        <f t="shared" si="7"/>
        <v>1.1946681481481485</v>
      </c>
      <c r="U67" t="s">
        <v>69</v>
      </c>
      <c r="V67">
        <v>238</v>
      </c>
      <c r="W67">
        <v>0.6779410818713455</v>
      </c>
      <c r="X67">
        <v>0.90705143699432544</v>
      </c>
      <c r="Y67">
        <v>2.4216130415248782E-2</v>
      </c>
      <c r="Z67">
        <v>0.40346705372529729</v>
      </c>
    </row>
    <row r="68" spans="1:26" ht="15" customHeight="1">
      <c r="A68" s="34" t="s">
        <v>71</v>
      </c>
      <c r="B68" s="35">
        <v>1.3648122222222221</v>
      </c>
      <c r="C68" s="34" t="s">
        <v>71</v>
      </c>
      <c r="D68" s="35">
        <v>0.74512977777777789</v>
      </c>
      <c r="E68" s="34" t="s">
        <v>71</v>
      </c>
      <c r="F68" s="35">
        <v>1.270788445</v>
      </c>
      <c r="G68" s="34" t="s">
        <v>71</v>
      </c>
      <c r="H68" s="35">
        <v>1.2161222570532915</v>
      </c>
      <c r="I68" s="34" t="s">
        <v>71</v>
      </c>
      <c r="J68" s="35">
        <v>1.8190336538461538</v>
      </c>
      <c r="K68" s="26">
        <v>65</v>
      </c>
      <c r="L68" s="36">
        <f t="shared" si="0"/>
        <v>1.8190336538461538</v>
      </c>
      <c r="M68" s="36">
        <f t="shared" si="1"/>
        <v>1.2161222570532915</v>
      </c>
      <c r="N68" s="36">
        <f t="shared" si="2"/>
        <v>1.270788445</v>
      </c>
      <c r="O68" s="36">
        <f t="shared" si="3"/>
        <v>0.74512977777777789</v>
      </c>
      <c r="P68" s="36">
        <f t="shared" si="4"/>
        <v>1.3648122222222221</v>
      </c>
      <c r="Q68" s="36">
        <f t="shared" si="5"/>
        <v>1.3648122222222221</v>
      </c>
      <c r="R68" s="36">
        <f t="shared" si="6"/>
        <v>1.283177271179889</v>
      </c>
      <c r="S68" s="34" t="s">
        <v>71</v>
      </c>
      <c r="T68" s="62">
        <f t="shared" si="7"/>
        <v>1.3648122222222221</v>
      </c>
      <c r="U68" t="s">
        <v>70</v>
      </c>
      <c r="V68">
        <v>18</v>
      </c>
      <c r="W68">
        <v>1.1946681481481485</v>
      </c>
      <c r="X68">
        <v>0.69451666902147602</v>
      </c>
      <c r="Y68">
        <v>0</v>
      </c>
      <c r="Z68">
        <v>0.7855072428176697</v>
      </c>
    </row>
    <row r="69" spans="1:26" ht="15" customHeight="1">
      <c r="A69" s="37" t="s">
        <v>72</v>
      </c>
      <c r="B69" s="38">
        <v>1.3460990929705217</v>
      </c>
      <c r="C69" s="37" t="s">
        <v>72</v>
      </c>
      <c r="D69" s="38">
        <v>1.0225766666666665</v>
      </c>
      <c r="E69" s="37" t="s">
        <v>72</v>
      </c>
      <c r="F69" s="38">
        <v>0.99168078900000001</v>
      </c>
      <c r="G69" s="37" t="s">
        <v>72</v>
      </c>
      <c r="H69" s="38">
        <v>1.4950789924186838</v>
      </c>
      <c r="I69" s="37" t="s">
        <v>72</v>
      </c>
      <c r="J69" s="38">
        <v>1.3023136446886443</v>
      </c>
      <c r="K69" s="39">
        <v>66</v>
      </c>
      <c r="L69" s="36">
        <f t="shared" ref="L69:L96" si="8">J69</f>
        <v>1.3023136446886443</v>
      </c>
      <c r="M69" s="36">
        <f t="shared" ref="M69:M96" si="9">H69</f>
        <v>1.4950789924186838</v>
      </c>
      <c r="N69" s="36">
        <f t="shared" ref="N69:N96" si="10">F69</f>
        <v>0.99168078900000001</v>
      </c>
      <c r="O69" s="36">
        <f t="shared" ref="O69:O96" si="11">D69</f>
        <v>1.0225766666666665</v>
      </c>
      <c r="P69" s="36">
        <f t="shared" ref="P69:P96" si="12">B69</f>
        <v>1.3460990929705217</v>
      </c>
      <c r="Q69" s="36">
        <f t="shared" ref="Q69:Q96" si="13">P69</f>
        <v>1.3460990929705217</v>
      </c>
      <c r="R69" s="36">
        <f t="shared" ref="R69:R96" si="14">AVERAGE(L69:P69)</f>
        <v>1.2315498371489033</v>
      </c>
      <c r="S69" s="37" t="s">
        <v>72</v>
      </c>
      <c r="T69" s="62">
        <f t="shared" ref="T69:T98" si="15">VLOOKUP(S69,$U$4:$Z$98,3,FALSE)</f>
        <v>1.3460990929705217</v>
      </c>
      <c r="U69" t="s">
        <v>71</v>
      </c>
      <c r="V69">
        <v>11</v>
      </c>
      <c r="W69">
        <v>1.3648122222222221</v>
      </c>
      <c r="X69">
        <v>0.49838629522153877</v>
      </c>
      <c r="Y69">
        <v>7.0978304616057586E-2</v>
      </c>
      <c r="Z69">
        <v>0.99346515769190813</v>
      </c>
    </row>
    <row r="70" spans="1:26" ht="15" customHeight="1">
      <c r="A70" s="34" t="s">
        <v>73</v>
      </c>
      <c r="B70" s="35">
        <v>0.97858395061728398</v>
      </c>
      <c r="C70" s="34" t="s">
        <v>73</v>
      </c>
      <c r="D70" s="35">
        <v>0.84953386666666675</v>
      </c>
      <c r="E70" s="34" t="s">
        <v>73</v>
      </c>
      <c r="F70" s="35">
        <v>0.92092834899999998</v>
      </c>
      <c r="G70" s="34" t="s">
        <v>73</v>
      </c>
      <c r="H70" s="35">
        <v>0.9145350052246608</v>
      </c>
      <c r="I70" s="34" t="s">
        <v>73</v>
      </c>
      <c r="J70" s="35">
        <v>1.2118179595827903</v>
      </c>
      <c r="K70" s="26">
        <v>67</v>
      </c>
      <c r="L70" s="36">
        <f t="shared" si="8"/>
        <v>1.2118179595827903</v>
      </c>
      <c r="M70" s="36">
        <f t="shared" si="9"/>
        <v>0.9145350052246608</v>
      </c>
      <c r="N70" s="36">
        <f t="shared" si="10"/>
        <v>0.92092834899999998</v>
      </c>
      <c r="O70" s="36">
        <f t="shared" si="11"/>
        <v>0.84953386666666675</v>
      </c>
      <c r="P70" s="36">
        <f t="shared" si="12"/>
        <v>0.97858395061728398</v>
      </c>
      <c r="Q70" s="36">
        <f t="shared" si="13"/>
        <v>0.97858395061728398</v>
      </c>
      <c r="R70" s="36">
        <f t="shared" si="14"/>
        <v>0.97507982621828027</v>
      </c>
      <c r="S70" s="34" t="s">
        <v>73</v>
      </c>
      <c r="T70" s="62">
        <f t="shared" si="15"/>
        <v>0.97858395061728398</v>
      </c>
      <c r="U70" t="s">
        <v>72</v>
      </c>
      <c r="V70">
        <v>59</v>
      </c>
      <c r="W70">
        <v>1.3460990929705217</v>
      </c>
      <c r="X70">
        <v>0.65336697151437084</v>
      </c>
      <c r="Y70">
        <v>8.4571339658168307E-2</v>
      </c>
      <c r="Z70">
        <v>0.90340691358828151</v>
      </c>
    </row>
    <row r="71" spans="1:26" ht="15" customHeight="1">
      <c r="A71" s="37" t="s">
        <v>74</v>
      </c>
      <c r="B71" s="38">
        <v>0.97012222222222233</v>
      </c>
      <c r="C71" s="37" t="s">
        <v>74</v>
      </c>
      <c r="D71" s="38">
        <v>0.5215280000000001</v>
      </c>
      <c r="E71" s="37" t="s">
        <v>74</v>
      </c>
      <c r="F71" s="38">
        <v>0.747361371</v>
      </c>
      <c r="G71" s="37" t="s">
        <v>74</v>
      </c>
      <c r="H71" s="38">
        <v>1.0279616858237548</v>
      </c>
      <c r="I71" s="37" t="s">
        <v>74</v>
      </c>
      <c r="J71" s="38">
        <v>1.346170673076923</v>
      </c>
      <c r="K71" s="39">
        <v>68</v>
      </c>
      <c r="L71" s="36">
        <f t="shared" si="8"/>
        <v>1.346170673076923</v>
      </c>
      <c r="M71" s="36">
        <f t="shared" si="9"/>
        <v>1.0279616858237548</v>
      </c>
      <c r="N71" s="36">
        <f t="shared" si="10"/>
        <v>0.747361371</v>
      </c>
      <c r="O71" s="36">
        <f t="shared" si="11"/>
        <v>0.5215280000000001</v>
      </c>
      <c r="P71" s="36">
        <f t="shared" si="12"/>
        <v>0.97012222222222233</v>
      </c>
      <c r="Q71" s="36">
        <f t="shared" si="13"/>
        <v>0.97012222222222233</v>
      </c>
      <c r="R71" s="36">
        <f t="shared" si="14"/>
        <v>0.92262879042458013</v>
      </c>
      <c r="S71" s="37" t="s">
        <v>74</v>
      </c>
      <c r="T71" s="62">
        <f t="shared" si="15"/>
        <v>0.97012222222222233</v>
      </c>
      <c r="U71" t="s">
        <v>73</v>
      </c>
      <c r="V71">
        <v>72</v>
      </c>
      <c r="W71">
        <v>0.97858395061728398</v>
      </c>
      <c r="X71">
        <v>0.36316149522434915</v>
      </c>
      <c r="Y71">
        <v>7.4328453874191291E-2</v>
      </c>
      <c r="Z71">
        <v>0.76910261019323911</v>
      </c>
    </row>
    <row r="72" spans="1:26" ht="15" customHeight="1">
      <c r="A72" s="34" t="s">
        <v>75</v>
      </c>
      <c r="B72" s="35">
        <v>0.79808174603174609</v>
      </c>
      <c r="C72" s="34" t="s">
        <v>75</v>
      </c>
      <c r="D72" s="35">
        <v>0.85012096000000004</v>
      </c>
      <c r="E72" s="34" t="s">
        <v>75</v>
      </c>
      <c r="F72" s="35">
        <v>0.76829030399999998</v>
      </c>
      <c r="G72" s="34" t="s">
        <v>75</v>
      </c>
      <c r="H72" s="35">
        <v>0.75958348457350289</v>
      </c>
      <c r="I72" s="34" t="s">
        <v>75</v>
      </c>
      <c r="J72" s="35">
        <v>0.89269937782805431</v>
      </c>
      <c r="K72" s="26">
        <v>69</v>
      </c>
      <c r="L72" s="36">
        <f t="shared" si="8"/>
        <v>0.89269937782805431</v>
      </c>
      <c r="M72" s="36">
        <f t="shared" si="9"/>
        <v>0.75958348457350289</v>
      </c>
      <c r="N72" s="36">
        <f t="shared" si="10"/>
        <v>0.76829030399999998</v>
      </c>
      <c r="O72" s="36">
        <f t="shared" si="11"/>
        <v>0.85012096000000004</v>
      </c>
      <c r="P72" s="36">
        <f t="shared" si="12"/>
        <v>0.79808174603174609</v>
      </c>
      <c r="Q72" s="36">
        <f t="shared" si="13"/>
        <v>0.79808174603174609</v>
      </c>
      <c r="R72" s="36">
        <f t="shared" si="14"/>
        <v>0.81375517448666079</v>
      </c>
      <c r="S72" s="34" t="s">
        <v>75</v>
      </c>
      <c r="T72" s="62">
        <f t="shared" si="15"/>
        <v>0.79808174603174609</v>
      </c>
      <c r="U72" t="s">
        <v>74</v>
      </c>
      <c r="V72">
        <v>2</v>
      </c>
      <c r="W72">
        <v>0.97012222222222233</v>
      </c>
      <c r="X72">
        <v>0.29869762528937283</v>
      </c>
      <c r="Y72">
        <v>9.8046087794620179E-2</v>
      </c>
      <c r="Z72">
        <v>0.7925684800660252</v>
      </c>
    </row>
    <row r="73" spans="1:26" ht="15" customHeight="1">
      <c r="A73" s="37" t="s">
        <v>77</v>
      </c>
      <c r="B73" s="38">
        <v>1.154252380952381</v>
      </c>
      <c r="C73" s="37" t="s">
        <v>77</v>
      </c>
      <c r="D73" s="38">
        <v>1.0108533333333338</v>
      </c>
      <c r="E73" s="37" t="s">
        <v>77</v>
      </c>
      <c r="F73" s="38">
        <v>0.91303483399999996</v>
      </c>
      <c r="G73" s="37" t="s">
        <v>77</v>
      </c>
      <c r="H73" s="38">
        <v>1.0602850574712641</v>
      </c>
      <c r="I73" s="37" t="s">
        <v>77</v>
      </c>
      <c r="J73" s="38">
        <v>1.1753975591715977</v>
      </c>
      <c r="K73" s="39">
        <v>70</v>
      </c>
      <c r="L73" s="36">
        <f t="shared" si="8"/>
        <v>1.1753975591715977</v>
      </c>
      <c r="M73" s="36">
        <f t="shared" si="9"/>
        <v>1.0602850574712641</v>
      </c>
      <c r="N73" s="36">
        <f t="shared" si="10"/>
        <v>0.91303483399999996</v>
      </c>
      <c r="O73" s="36">
        <f t="shared" si="11"/>
        <v>1.0108533333333338</v>
      </c>
      <c r="P73" s="36">
        <f t="shared" si="12"/>
        <v>1.154252380952381</v>
      </c>
      <c r="Q73" s="36">
        <f t="shared" si="13"/>
        <v>1.154252380952381</v>
      </c>
      <c r="R73" s="36">
        <f t="shared" si="14"/>
        <v>1.0627646329857154</v>
      </c>
      <c r="S73" s="37" t="s">
        <v>77</v>
      </c>
      <c r="T73" s="62">
        <f t="shared" si="15"/>
        <v>1.154252380952381</v>
      </c>
      <c r="U73" t="s">
        <v>75</v>
      </c>
      <c r="V73">
        <v>78</v>
      </c>
      <c r="W73">
        <v>0.79808174603174609</v>
      </c>
      <c r="X73">
        <v>0.35528298412318771</v>
      </c>
      <c r="Y73">
        <v>8.961612468275626E-2</v>
      </c>
      <c r="Z73">
        <v>0.63016623948761152</v>
      </c>
    </row>
    <row r="74" spans="1:26" ht="15" customHeight="1">
      <c r="A74" s="34" t="s">
        <v>78</v>
      </c>
      <c r="B74" s="35">
        <v>1.1176954248366013</v>
      </c>
      <c r="C74" s="34" t="s">
        <v>78</v>
      </c>
      <c r="D74" s="35">
        <v>0.85650742857142848</v>
      </c>
      <c r="E74" s="34" t="s">
        <v>78</v>
      </c>
      <c r="F74" s="35">
        <v>1.2981943929999999</v>
      </c>
      <c r="G74" s="34" t="s">
        <v>78</v>
      </c>
      <c r="H74" s="35">
        <v>1.471377011494253</v>
      </c>
      <c r="I74" s="34" t="s">
        <v>78</v>
      </c>
      <c r="J74" s="35">
        <v>1.4423096153846156</v>
      </c>
      <c r="K74" s="26">
        <v>71</v>
      </c>
      <c r="L74" s="36">
        <f t="shared" si="8"/>
        <v>1.4423096153846156</v>
      </c>
      <c r="M74" s="36">
        <f t="shared" si="9"/>
        <v>1.471377011494253</v>
      </c>
      <c r="N74" s="36">
        <f t="shared" si="10"/>
        <v>1.2981943929999999</v>
      </c>
      <c r="O74" s="36">
        <f t="shared" si="11"/>
        <v>0.85650742857142848</v>
      </c>
      <c r="P74" s="36">
        <f t="shared" si="12"/>
        <v>1.1176954248366013</v>
      </c>
      <c r="Q74" s="36">
        <f t="shared" si="13"/>
        <v>1.1176954248366013</v>
      </c>
      <c r="R74" s="36">
        <f t="shared" si="14"/>
        <v>1.2372167746573797</v>
      </c>
      <c r="S74" s="34" t="s">
        <v>78</v>
      </c>
      <c r="T74" s="62">
        <f t="shared" si="15"/>
        <v>1.1176954248366013</v>
      </c>
      <c r="U74" t="s">
        <v>77</v>
      </c>
      <c r="V74">
        <v>24</v>
      </c>
      <c r="W74">
        <v>1.154252380952381</v>
      </c>
      <c r="X74">
        <v>0.71907749851693015</v>
      </c>
      <c r="Y74">
        <v>8.8896946779589883E-2</v>
      </c>
      <c r="Z74">
        <v>0.74985141898503438</v>
      </c>
    </row>
    <row r="75" spans="1:26" ht="15" customHeight="1">
      <c r="A75" s="37" t="s">
        <v>79</v>
      </c>
      <c r="B75" s="38">
        <v>1.4393734417344175</v>
      </c>
      <c r="C75" s="37" t="s">
        <v>79</v>
      </c>
      <c r="D75" s="38">
        <v>1.1487356842105261</v>
      </c>
      <c r="E75" s="37" t="s">
        <v>79</v>
      </c>
      <c r="F75" s="38">
        <v>1.104604532</v>
      </c>
      <c r="G75" s="37" t="s">
        <v>79</v>
      </c>
      <c r="H75" s="38">
        <v>1.220994981382548</v>
      </c>
      <c r="I75" s="37" t="s">
        <v>79</v>
      </c>
      <c r="J75" s="38">
        <v>1.1151793589743593</v>
      </c>
      <c r="K75" s="39">
        <v>72</v>
      </c>
      <c r="L75" s="36">
        <f t="shared" si="8"/>
        <v>1.1151793589743593</v>
      </c>
      <c r="M75" s="36">
        <f t="shared" si="9"/>
        <v>1.220994981382548</v>
      </c>
      <c r="N75" s="36">
        <f t="shared" si="10"/>
        <v>1.104604532</v>
      </c>
      <c r="O75" s="36">
        <f t="shared" si="11"/>
        <v>1.1487356842105261</v>
      </c>
      <c r="P75" s="36">
        <f t="shared" si="12"/>
        <v>1.4393734417344175</v>
      </c>
      <c r="Q75" s="36">
        <f t="shared" si="13"/>
        <v>1.4393734417344175</v>
      </c>
      <c r="R75" s="36">
        <f t="shared" si="14"/>
        <v>1.2057775996603701</v>
      </c>
      <c r="S75" s="37" t="s">
        <v>79</v>
      </c>
      <c r="T75" s="62">
        <f t="shared" si="15"/>
        <v>1.4393734417344175</v>
      </c>
      <c r="U75" t="s">
        <v>78</v>
      </c>
      <c r="V75">
        <v>17</v>
      </c>
      <c r="W75">
        <v>1.1176954248366013</v>
      </c>
      <c r="X75">
        <v>0.22842195750753919</v>
      </c>
      <c r="Y75">
        <v>0.20084507016617628</v>
      </c>
      <c r="Z75">
        <v>0.95422155774892448</v>
      </c>
    </row>
    <row r="76" spans="1:26" ht="15" customHeight="1">
      <c r="A76" s="34" t="s">
        <v>80</v>
      </c>
      <c r="B76" s="35">
        <v>0.91219629629629628</v>
      </c>
      <c r="C76" s="34" t="s">
        <v>80</v>
      </c>
      <c r="D76" s="35">
        <v>1.0500875555555558</v>
      </c>
      <c r="E76" s="34" t="s">
        <v>80</v>
      </c>
      <c r="F76" s="35">
        <v>1.0483305460000001</v>
      </c>
      <c r="G76" s="34" t="s">
        <v>80</v>
      </c>
      <c r="H76" s="35">
        <v>1.1611768837803322</v>
      </c>
      <c r="I76" s="34" t="s">
        <v>80</v>
      </c>
      <c r="J76" s="35">
        <v>1.0321220735785954</v>
      </c>
      <c r="K76" s="26">
        <v>73</v>
      </c>
      <c r="L76" s="36">
        <f t="shared" si="8"/>
        <v>1.0321220735785954</v>
      </c>
      <c r="M76" s="36">
        <f t="shared" si="9"/>
        <v>1.1611768837803322</v>
      </c>
      <c r="N76" s="36">
        <f t="shared" si="10"/>
        <v>1.0483305460000001</v>
      </c>
      <c r="O76" s="36">
        <f t="shared" si="11"/>
        <v>1.0500875555555558</v>
      </c>
      <c r="P76" s="36">
        <f t="shared" si="12"/>
        <v>0.91219629629629628</v>
      </c>
      <c r="Q76" s="36">
        <f t="shared" si="13"/>
        <v>0.91219629629629628</v>
      </c>
      <c r="R76" s="36">
        <f t="shared" si="14"/>
        <v>1.0407826710421559</v>
      </c>
      <c r="S76" s="34" t="s">
        <v>80</v>
      </c>
      <c r="T76" s="62">
        <f t="shared" si="15"/>
        <v>0.91219629629629628</v>
      </c>
      <c r="U76" t="s">
        <v>79</v>
      </c>
      <c r="V76">
        <v>88</v>
      </c>
      <c r="W76">
        <v>1.4393734417344175</v>
      </c>
      <c r="X76">
        <v>0.65633257766107733</v>
      </c>
      <c r="Y76">
        <v>8.1522429505077931E-2</v>
      </c>
      <c r="Z76">
        <v>0.96456625123563999</v>
      </c>
    </row>
    <row r="77" spans="1:26" ht="15" customHeight="1">
      <c r="A77" s="37" t="s">
        <v>81</v>
      </c>
      <c r="B77" s="38">
        <v>0.45178989898989902</v>
      </c>
      <c r="C77" s="37" t="s">
        <v>81</v>
      </c>
      <c r="D77" s="38">
        <v>0.70657538461538449</v>
      </c>
      <c r="E77" s="37" t="s">
        <v>81</v>
      </c>
      <c r="F77" s="38">
        <v>0.690068758</v>
      </c>
      <c r="G77" s="37" t="s">
        <v>81</v>
      </c>
      <c r="H77" s="38">
        <v>1.0387248140635565</v>
      </c>
      <c r="I77" s="37" t="s">
        <v>81</v>
      </c>
      <c r="J77" s="38">
        <v>1.0482535425101216</v>
      </c>
      <c r="K77" s="39">
        <v>74</v>
      </c>
      <c r="L77" s="36">
        <f t="shared" si="8"/>
        <v>1.0482535425101216</v>
      </c>
      <c r="M77" s="36">
        <f t="shared" si="9"/>
        <v>1.0387248140635565</v>
      </c>
      <c r="N77" s="36">
        <f t="shared" si="10"/>
        <v>0.690068758</v>
      </c>
      <c r="O77" s="36">
        <f t="shared" si="11"/>
        <v>0.70657538461538449</v>
      </c>
      <c r="P77" s="36">
        <f t="shared" si="12"/>
        <v>0.45178989898989902</v>
      </c>
      <c r="Q77" s="36">
        <f t="shared" si="13"/>
        <v>0.45178989898989902</v>
      </c>
      <c r="R77" s="36">
        <f t="shared" si="14"/>
        <v>0.78708247963579236</v>
      </c>
      <c r="S77" s="37" t="s">
        <v>81</v>
      </c>
      <c r="T77" s="62">
        <f t="shared" si="15"/>
        <v>0.45178989898989902</v>
      </c>
      <c r="U77" t="s">
        <v>80</v>
      </c>
      <c r="V77">
        <v>19</v>
      </c>
      <c r="W77">
        <v>0.91219629629629628</v>
      </c>
      <c r="X77">
        <v>0.34086339084363498</v>
      </c>
      <c r="Y77">
        <v>0.10849094479637476</v>
      </c>
      <c r="Z77">
        <v>0.72647479882806087</v>
      </c>
    </row>
    <row r="78" spans="1:26" ht="15" customHeight="1">
      <c r="A78" s="34" t="s">
        <v>82</v>
      </c>
      <c r="B78" s="35">
        <v>1.4161400966183577</v>
      </c>
      <c r="C78" s="34" t="s">
        <v>82</v>
      </c>
      <c r="D78" s="35">
        <v>1.1818858867924533</v>
      </c>
      <c r="E78" s="34" t="s">
        <v>82</v>
      </c>
      <c r="F78" s="35">
        <v>1.227182507</v>
      </c>
      <c r="G78" s="34" t="s">
        <v>82</v>
      </c>
      <c r="H78" s="35">
        <v>1.575276819923372</v>
      </c>
      <c r="I78" s="34" t="s">
        <v>82</v>
      </c>
      <c r="J78" s="35">
        <v>1.3952292899408283</v>
      </c>
      <c r="K78" s="26">
        <v>75</v>
      </c>
      <c r="L78" s="36">
        <f t="shared" si="8"/>
        <v>1.3952292899408283</v>
      </c>
      <c r="M78" s="36">
        <f t="shared" si="9"/>
        <v>1.575276819923372</v>
      </c>
      <c r="N78" s="36">
        <f t="shared" si="10"/>
        <v>1.227182507</v>
      </c>
      <c r="O78" s="36">
        <f t="shared" si="11"/>
        <v>1.1818858867924533</v>
      </c>
      <c r="P78" s="36">
        <f t="shared" si="12"/>
        <v>1.4161400966183577</v>
      </c>
      <c r="Q78" s="36">
        <f t="shared" si="13"/>
        <v>1.4161400966183577</v>
      </c>
      <c r="R78" s="36">
        <f t="shared" si="14"/>
        <v>1.359142920055002</v>
      </c>
      <c r="S78" s="34" t="s">
        <v>82</v>
      </c>
      <c r="T78" s="62">
        <f t="shared" si="15"/>
        <v>1.4161400966183577</v>
      </c>
      <c r="U78" t="s">
        <v>81</v>
      </c>
      <c r="V78">
        <v>12</v>
      </c>
      <c r="W78">
        <v>0.45178989898989902</v>
      </c>
      <c r="X78">
        <v>0.83434627240225423</v>
      </c>
      <c r="Y78">
        <v>3.0118748225875205E-2</v>
      </c>
      <c r="Z78">
        <v>0.27789463460958114</v>
      </c>
    </row>
    <row r="79" spans="1:26" ht="15" customHeight="1">
      <c r="A79" s="37" t="s">
        <v>84</v>
      </c>
      <c r="B79" s="38">
        <v>1.0705119047619047</v>
      </c>
      <c r="C79" s="37" t="s">
        <v>84</v>
      </c>
      <c r="D79" s="38">
        <v>1.1111364210526322</v>
      </c>
      <c r="E79" s="37" t="s">
        <v>84</v>
      </c>
      <c r="F79" s="38">
        <v>1.0224670119999999</v>
      </c>
      <c r="G79" s="37" t="s">
        <v>84</v>
      </c>
      <c r="H79" s="38">
        <v>1.0734086617405583</v>
      </c>
      <c r="I79" s="37" t="s">
        <v>84</v>
      </c>
      <c r="J79" s="38">
        <v>1.0743988697705804</v>
      </c>
      <c r="K79" s="39">
        <v>76</v>
      </c>
      <c r="L79" s="36">
        <f t="shared" si="8"/>
        <v>1.0743988697705804</v>
      </c>
      <c r="M79" s="36">
        <f t="shared" si="9"/>
        <v>1.0734086617405583</v>
      </c>
      <c r="N79" s="36">
        <f t="shared" si="10"/>
        <v>1.0224670119999999</v>
      </c>
      <c r="O79" s="36">
        <f t="shared" si="11"/>
        <v>1.1111364210526322</v>
      </c>
      <c r="P79" s="36">
        <f t="shared" si="12"/>
        <v>1.0705119047619047</v>
      </c>
      <c r="Q79" s="36">
        <f t="shared" si="13"/>
        <v>1.0705119047619047</v>
      </c>
      <c r="R79" s="36">
        <f t="shared" si="14"/>
        <v>1.070384573865135</v>
      </c>
      <c r="S79" s="37" t="s">
        <v>84</v>
      </c>
      <c r="T79" s="62">
        <f t="shared" si="15"/>
        <v>1.0705119047619047</v>
      </c>
      <c r="U79" t="s">
        <v>82</v>
      </c>
      <c r="V79">
        <v>79</v>
      </c>
      <c r="W79">
        <v>1.4161400966183577</v>
      </c>
      <c r="X79">
        <v>0.12000090897496651</v>
      </c>
      <c r="Y79">
        <v>3.8524726897185176E-2</v>
      </c>
      <c r="Z79">
        <v>1.2992102852349896</v>
      </c>
    </row>
    <row r="80" spans="1:26" ht="15" customHeight="1">
      <c r="A80" s="34" t="s">
        <v>85</v>
      </c>
      <c r="B80" s="35">
        <v>0.41858611111111121</v>
      </c>
      <c r="C80" s="34" t="s">
        <v>85</v>
      </c>
      <c r="D80" s="35">
        <v>0.952824</v>
      </c>
      <c r="E80" s="34" t="s">
        <v>85</v>
      </c>
      <c r="F80" s="35">
        <v>1.345535047</v>
      </c>
      <c r="G80" s="34" t="s">
        <v>85</v>
      </c>
      <c r="H80" s="35">
        <v>1.6598419540229887</v>
      </c>
      <c r="I80" s="34" t="s">
        <v>85</v>
      </c>
      <c r="J80" s="35">
        <v>1.0210216346153846</v>
      </c>
      <c r="K80" s="26">
        <v>77</v>
      </c>
      <c r="L80" s="36">
        <f t="shared" si="8"/>
        <v>1.0210216346153846</v>
      </c>
      <c r="M80" s="36">
        <f t="shared" si="9"/>
        <v>1.6598419540229887</v>
      </c>
      <c r="N80" s="36">
        <f t="shared" si="10"/>
        <v>1.345535047</v>
      </c>
      <c r="O80" s="36">
        <f t="shared" si="11"/>
        <v>0.952824</v>
      </c>
      <c r="P80" s="36">
        <f t="shared" si="12"/>
        <v>0.41858611111111121</v>
      </c>
      <c r="Q80" s="36">
        <f t="shared" si="13"/>
        <v>0.41858611111111121</v>
      </c>
      <c r="R80" s="36">
        <f t="shared" si="14"/>
        <v>1.0795617493498968</v>
      </c>
      <c r="S80" s="34" t="s">
        <v>85</v>
      </c>
      <c r="T80" s="62">
        <f t="shared" si="15"/>
        <v>0.41858611111111121</v>
      </c>
      <c r="U80" t="s">
        <v>84</v>
      </c>
      <c r="V80">
        <v>91</v>
      </c>
      <c r="W80">
        <v>1.0705119047619047</v>
      </c>
      <c r="X80">
        <v>0.51622287692298707</v>
      </c>
      <c r="Y80">
        <v>0.13813197823973286</v>
      </c>
      <c r="Z80">
        <v>0.77172523788903791</v>
      </c>
    </row>
    <row r="81" spans="1:26" ht="15" customHeight="1">
      <c r="A81" s="37" t="s">
        <v>86</v>
      </c>
      <c r="B81" s="38">
        <v>1.3358009661835752</v>
      </c>
      <c r="C81" s="37" t="s">
        <v>86</v>
      </c>
      <c r="D81" s="38">
        <v>1.17248847761194</v>
      </c>
      <c r="E81" s="37" t="s">
        <v>86</v>
      </c>
      <c r="F81" s="38">
        <v>1.195275265</v>
      </c>
      <c r="G81" s="37" t="s">
        <v>86</v>
      </c>
      <c r="H81" s="38">
        <v>1.3866053178230167</v>
      </c>
      <c r="I81" s="37" t="s">
        <v>86</v>
      </c>
      <c r="J81" s="38">
        <v>1.2144667386185244</v>
      </c>
      <c r="K81" s="39">
        <v>78</v>
      </c>
      <c r="L81" s="36">
        <f t="shared" si="8"/>
        <v>1.2144667386185244</v>
      </c>
      <c r="M81" s="36">
        <f t="shared" si="9"/>
        <v>1.3866053178230167</v>
      </c>
      <c r="N81" s="36">
        <f t="shared" si="10"/>
        <v>1.195275265</v>
      </c>
      <c r="O81" s="36">
        <f t="shared" si="11"/>
        <v>1.17248847761194</v>
      </c>
      <c r="P81" s="36">
        <f t="shared" si="12"/>
        <v>1.3358009661835752</v>
      </c>
      <c r="Q81" s="36">
        <f t="shared" si="13"/>
        <v>1.3358009661835752</v>
      </c>
      <c r="R81" s="36">
        <f t="shared" si="14"/>
        <v>1.2609273530474112</v>
      </c>
      <c r="S81" s="37" t="s">
        <v>86</v>
      </c>
      <c r="T81" s="62">
        <f t="shared" si="15"/>
        <v>1.3358009661835752</v>
      </c>
      <c r="U81" t="s">
        <v>85</v>
      </c>
      <c r="V81">
        <v>4</v>
      </c>
      <c r="W81">
        <v>0.41858611111111121</v>
      </c>
      <c r="X81">
        <v>1.196475566246938</v>
      </c>
      <c r="Y81">
        <v>0.25</v>
      </c>
      <c r="Z81">
        <v>0.22061540494517731</v>
      </c>
    </row>
    <row r="82" spans="1:26" ht="15" customHeight="1">
      <c r="A82" s="34" t="s">
        <v>87</v>
      </c>
      <c r="B82" s="35">
        <v>1.3884948509485096</v>
      </c>
      <c r="C82" s="34" t="s">
        <v>87</v>
      </c>
      <c r="D82" s="35">
        <v>0.98194000000000026</v>
      </c>
      <c r="E82" s="34" t="s">
        <v>87</v>
      </c>
      <c r="F82" s="35">
        <v>1.09725641</v>
      </c>
      <c r="G82" s="34" t="s">
        <v>87</v>
      </c>
      <c r="H82" s="35">
        <v>1.3981662835249042</v>
      </c>
      <c r="I82" s="34" t="s">
        <v>87</v>
      </c>
      <c r="J82" s="35">
        <v>1.2330848662207357</v>
      </c>
      <c r="K82" s="26">
        <v>79</v>
      </c>
      <c r="L82" s="36">
        <f t="shared" si="8"/>
        <v>1.2330848662207357</v>
      </c>
      <c r="M82" s="36">
        <f t="shared" si="9"/>
        <v>1.3981662835249042</v>
      </c>
      <c r="N82" s="36">
        <f t="shared" si="10"/>
        <v>1.09725641</v>
      </c>
      <c r="O82" s="36">
        <f t="shared" si="11"/>
        <v>0.98194000000000026</v>
      </c>
      <c r="P82" s="36">
        <f t="shared" si="12"/>
        <v>1.3884948509485096</v>
      </c>
      <c r="Q82" s="36">
        <f t="shared" si="13"/>
        <v>1.3884948509485096</v>
      </c>
      <c r="R82" s="36">
        <f t="shared" si="14"/>
        <v>1.2197884821388301</v>
      </c>
      <c r="S82" s="34" t="s">
        <v>87</v>
      </c>
      <c r="T82" s="62">
        <f t="shared" si="15"/>
        <v>1.3884948509485096</v>
      </c>
      <c r="U82" t="s">
        <v>86</v>
      </c>
      <c r="V82">
        <v>72</v>
      </c>
      <c r="W82">
        <v>1.3358009661835752</v>
      </c>
      <c r="X82">
        <v>0.14140926306410001</v>
      </c>
      <c r="Y82">
        <v>0.10194559390748965</v>
      </c>
      <c r="Z82">
        <v>1.2077144576025034</v>
      </c>
    </row>
    <row r="83" spans="1:26" ht="15" customHeight="1">
      <c r="A83" s="37" t="s">
        <v>88</v>
      </c>
      <c r="B83" s="38">
        <v>1.07731975308642</v>
      </c>
      <c r="C83" s="37" t="s">
        <v>88</v>
      </c>
      <c r="D83" s="38">
        <v>1.3406053333333334</v>
      </c>
      <c r="E83" s="37" t="s">
        <v>88</v>
      </c>
      <c r="F83" s="38">
        <v>1.202475701</v>
      </c>
      <c r="G83" s="37" t="s">
        <v>88</v>
      </c>
      <c r="H83" s="38">
        <v>1.2424781609195403</v>
      </c>
      <c r="I83" s="37" t="s">
        <v>88</v>
      </c>
      <c r="J83" s="38">
        <v>1.3618269230769231</v>
      </c>
      <c r="K83" s="39">
        <v>80</v>
      </c>
      <c r="L83" s="36">
        <f t="shared" si="8"/>
        <v>1.3618269230769231</v>
      </c>
      <c r="M83" s="36">
        <f t="shared" si="9"/>
        <v>1.2424781609195403</v>
      </c>
      <c r="N83" s="36">
        <f t="shared" si="10"/>
        <v>1.202475701</v>
      </c>
      <c r="O83" s="36">
        <f t="shared" si="11"/>
        <v>1.3406053333333334</v>
      </c>
      <c r="P83" s="36">
        <f t="shared" si="12"/>
        <v>1.07731975308642</v>
      </c>
      <c r="Q83" s="36">
        <f t="shared" si="13"/>
        <v>1.07731975308642</v>
      </c>
      <c r="R83" s="36">
        <f t="shared" si="14"/>
        <v>1.2449411742832432</v>
      </c>
      <c r="S83" s="37" t="s">
        <v>88</v>
      </c>
      <c r="T83" s="62">
        <f t="shared" si="15"/>
        <v>1.07731975308642</v>
      </c>
      <c r="U83" t="s">
        <v>87</v>
      </c>
      <c r="V83">
        <v>41</v>
      </c>
      <c r="W83">
        <v>1.3884948509485096</v>
      </c>
      <c r="X83">
        <v>0.16571801096865568</v>
      </c>
      <c r="Y83">
        <v>0.13771949493539523</v>
      </c>
      <c r="Z83">
        <v>1.2349987043261608</v>
      </c>
    </row>
    <row r="84" spans="1:26" ht="15" customHeight="1">
      <c r="A84" s="34" t="s">
        <v>89</v>
      </c>
      <c r="B84" s="35">
        <v>0.75496666666666667</v>
      </c>
      <c r="C84" s="34" t="s">
        <v>89</v>
      </c>
      <c r="D84" s="35">
        <v>0.88091600000000025</v>
      </c>
      <c r="E84" s="34" t="s">
        <v>89</v>
      </c>
      <c r="F84" s="35">
        <v>0.85192056100000002</v>
      </c>
      <c r="G84" s="34" t="s">
        <v>89</v>
      </c>
      <c r="H84" s="35">
        <v>0.82087011494252882</v>
      </c>
      <c r="I84" s="34" t="s">
        <v>89</v>
      </c>
      <c r="J84" s="35">
        <v>0.84252810650887588</v>
      </c>
      <c r="K84" s="26">
        <v>81</v>
      </c>
      <c r="L84" s="36">
        <f t="shared" si="8"/>
        <v>0.84252810650887588</v>
      </c>
      <c r="M84" s="36">
        <f t="shared" si="9"/>
        <v>0.82087011494252882</v>
      </c>
      <c r="N84" s="36">
        <f t="shared" si="10"/>
        <v>0.85192056100000002</v>
      </c>
      <c r="O84" s="36">
        <f t="shared" si="11"/>
        <v>0.88091600000000025</v>
      </c>
      <c r="P84" s="36">
        <f t="shared" si="12"/>
        <v>0.75496666666666667</v>
      </c>
      <c r="Q84" s="36">
        <f t="shared" si="13"/>
        <v>0.75496666666666667</v>
      </c>
      <c r="R84" s="36">
        <f t="shared" si="14"/>
        <v>0.8302402898236142</v>
      </c>
      <c r="S84" s="34" t="s">
        <v>89</v>
      </c>
      <c r="T84" s="62">
        <f t="shared" si="15"/>
        <v>0.75496666666666667</v>
      </c>
      <c r="U84" t="s">
        <v>88</v>
      </c>
      <c r="V84">
        <v>9</v>
      </c>
      <c r="W84">
        <v>1.07731975308642</v>
      </c>
      <c r="X84">
        <v>0.56704276326497727</v>
      </c>
      <c r="Y84">
        <v>0</v>
      </c>
      <c r="Z84">
        <v>0.75586424183074885</v>
      </c>
    </row>
    <row r="85" spans="1:26" ht="15" customHeight="1">
      <c r="A85" s="37" t="s">
        <v>90</v>
      </c>
      <c r="B85" s="38">
        <v>1.4572765765765769</v>
      </c>
      <c r="C85" s="37" t="s">
        <v>90</v>
      </c>
      <c r="D85" s="38">
        <v>1.2033409053497943</v>
      </c>
      <c r="E85" s="37" t="s">
        <v>90</v>
      </c>
      <c r="F85" s="38">
        <v>1.133334074</v>
      </c>
      <c r="G85" s="37" t="s">
        <v>90</v>
      </c>
      <c r="H85" s="38">
        <v>1.3391602538499097</v>
      </c>
      <c r="I85" s="37" t="s">
        <v>90</v>
      </c>
      <c r="J85" s="38">
        <v>1.2861935664335664</v>
      </c>
      <c r="K85" s="39">
        <v>82</v>
      </c>
      <c r="L85" s="36">
        <f t="shared" si="8"/>
        <v>1.2861935664335664</v>
      </c>
      <c r="M85" s="36">
        <f t="shared" si="9"/>
        <v>1.3391602538499097</v>
      </c>
      <c r="N85" s="36">
        <f t="shared" si="10"/>
        <v>1.133334074</v>
      </c>
      <c r="O85" s="36">
        <f t="shared" si="11"/>
        <v>1.2033409053497943</v>
      </c>
      <c r="P85" s="36">
        <f t="shared" si="12"/>
        <v>1.4572765765765769</v>
      </c>
      <c r="Q85" s="36">
        <f t="shared" si="13"/>
        <v>1.4572765765765769</v>
      </c>
      <c r="R85" s="36">
        <f t="shared" si="14"/>
        <v>1.2838610752419695</v>
      </c>
      <c r="S85" s="37" t="s">
        <v>90</v>
      </c>
      <c r="T85" s="62">
        <f t="shared" si="15"/>
        <v>1.4572765765765769</v>
      </c>
      <c r="U85" t="s">
        <v>89</v>
      </c>
      <c r="V85">
        <v>10</v>
      </c>
      <c r="W85">
        <v>0.75496666666666667</v>
      </c>
      <c r="X85">
        <v>7.4312604684280553E-2</v>
      </c>
      <c r="Y85">
        <v>0.1856900439414973</v>
      </c>
      <c r="Z85">
        <v>0.71511038041273867</v>
      </c>
    </row>
    <row r="86" spans="1:26" ht="15" customHeight="1">
      <c r="A86" s="34" t="s">
        <v>108</v>
      </c>
      <c r="B86" s="35">
        <v>1.2283144668158097</v>
      </c>
      <c r="C86" s="34" t="s">
        <v>108</v>
      </c>
      <c r="D86" s="35">
        <v>1.0875484112149532</v>
      </c>
      <c r="E86" s="34" t="s">
        <v>108</v>
      </c>
      <c r="F86" s="35">
        <v>1.125760214</v>
      </c>
      <c r="G86" s="34" t="s">
        <v>108</v>
      </c>
      <c r="H86" s="35">
        <v>1.3274800662731703</v>
      </c>
      <c r="I86" s="34" t="s">
        <v>108</v>
      </c>
      <c r="J86" s="35">
        <v>1.1039471369437734</v>
      </c>
      <c r="K86" s="26">
        <v>83</v>
      </c>
      <c r="L86" s="36">
        <f t="shared" si="8"/>
        <v>1.1039471369437734</v>
      </c>
      <c r="M86" s="36">
        <f t="shared" si="9"/>
        <v>1.3274800662731703</v>
      </c>
      <c r="N86" s="36">
        <f t="shared" si="10"/>
        <v>1.125760214</v>
      </c>
      <c r="O86" s="36">
        <f t="shared" si="11"/>
        <v>1.0875484112149532</v>
      </c>
      <c r="P86" s="36">
        <f t="shared" si="12"/>
        <v>1.2283144668158097</v>
      </c>
      <c r="Q86" s="36">
        <f t="shared" si="13"/>
        <v>1.2283144668158097</v>
      </c>
      <c r="R86" s="36">
        <f t="shared" si="14"/>
        <v>1.1746100590495412</v>
      </c>
      <c r="S86" s="34" t="s">
        <v>108</v>
      </c>
      <c r="T86" s="62">
        <f t="shared" si="15"/>
        <v>1.2283144668158097</v>
      </c>
      <c r="U86" t="s">
        <v>149</v>
      </c>
      <c r="V86">
        <v>92</v>
      </c>
      <c r="W86">
        <v>1.257575375375376</v>
      </c>
      <c r="X86">
        <v>2.1896619243660809E-2</v>
      </c>
      <c r="Y86">
        <v>3.4741936027488082E-2</v>
      </c>
      <c r="Z86">
        <v>1.2372565733060763</v>
      </c>
    </row>
    <row r="87" spans="1:26" ht="15" customHeight="1">
      <c r="A87" s="37" t="s">
        <v>92</v>
      </c>
      <c r="B87" s="38">
        <v>1.6185271241830066</v>
      </c>
      <c r="C87" s="37" t="s">
        <v>92</v>
      </c>
      <c r="D87" s="38">
        <v>1.8166750967741936</v>
      </c>
      <c r="E87" s="37" t="s">
        <v>92</v>
      </c>
      <c r="F87" s="38">
        <v>1.599676101</v>
      </c>
      <c r="G87" s="37" t="s">
        <v>92</v>
      </c>
      <c r="H87" s="38">
        <v>1.4271706178160923</v>
      </c>
      <c r="I87" s="37" t="s">
        <v>92</v>
      </c>
      <c r="J87" s="38">
        <v>1.3129802350427353</v>
      </c>
      <c r="K87" s="39">
        <v>84</v>
      </c>
      <c r="L87" s="36">
        <f t="shared" si="8"/>
        <v>1.3129802350427353</v>
      </c>
      <c r="M87" s="36">
        <f t="shared" si="9"/>
        <v>1.4271706178160923</v>
      </c>
      <c r="N87" s="36">
        <f t="shared" si="10"/>
        <v>1.599676101</v>
      </c>
      <c r="O87" s="36">
        <f t="shared" si="11"/>
        <v>1.8166750967741936</v>
      </c>
      <c r="P87" s="36">
        <f t="shared" si="12"/>
        <v>1.6185271241830066</v>
      </c>
      <c r="Q87" s="36">
        <f t="shared" si="13"/>
        <v>1.6185271241830066</v>
      </c>
      <c r="R87" s="36">
        <f t="shared" si="14"/>
        <v>1.5550058349632054</v>
      </c>
      <c r="S87" s="37" t="s">
        <v>92</v>
      </c>
      <c r="T87" s="62">
        <f t="shared" si="15"/>
        <v>1.6185271241830066</v>
      </c>
      <c r="U87" t="s">
        <v>90</v>
      </c>
      <c r="V87">
        <v>44</v>
      </c>
      <c r="W87">
        <v>1.4572765765765769</v>
      </c>
      <c r="X87">
        <v>0.21651505018462558</v>
      </c>
      <c r="Y87">
        <v>8.4634905491604729E-3</v>
      </c>
      <c r="Z87">
        <v>1.2536938813492144</v>
      </c>
    </row>
    <row r="88" spans="1:26" ht="15" customHeight="1">
      <c r="A88" s="34" t="s">
        <v>93</v>
      </c>
      <c r="B88" s="35">
        <v>1.2629645833333336</v>
      </c>
      <c r="C88" s="34" t="s">
        <v>93</v>
      </c>
      <c r="D88" s="35">
        <v>1.3017575384615385</v>
      </c>
      <c r="E88" s="34" t="s">
        <v>93</v>
      </c>
      <c r="F88" s="35">
        <v>1.11578972</v>
      </c>
      <c r="G88" s="34" t="s">
        <v>93</v>
      </c>
      <c r="H88" s="35">
        <v>1.4767610837438423</v>
      </c>
      <c r="I88" s="34" t="s">
        <v>93</v>
      </c>
      <c r="J88" s="35">
        <v>1.1500682692307695</v>
      </c>
      <c r="K88" s="26">
        <v>85</v>
      </c>
      <c r="L88" s="36">
        <f t="shared" si="8"/>
        <v>1.1500682692307695</v>
      </c>
      <c r="M88" s="36">
        <f t="shared" si="9"/>
        <v>1.4767610837438423</v>
      </c>
      <c r="N88" s="36">
        <f t="shared" si="10"/>
        <v>1.11578972</v>
      </c>
      <c r="O88" s="36">
        <f t="shared" si="11"/>
        <v>1.3017575384615385</v>
      </c>
      <c r="P88" s="36">
        <f t="shared" si="12"/>
        <v>1.2629645833333336</v>
      </c>
      <c r="Q88" s="36">
        <f t="shared" si="13"/>
        <v>1.2629645833333336</v>
      </c>
      <c r="R88" s="36">
        <f t="shared" si="14"/>
        <v>1.2614682389538969</v>
      </c>
      <c r="S88" s="34" t="s">
        <v>93</v>
      </c>
      <c r="T88" s="62">
        <f t="shared" si="15"/>
        <v>1.2629645833333336</v>
      </c>
      <c r="U88" t="s">
        <v>108</v>
      </c>
      <c r="V88">
        <v>355</v>
      </c>
      <c r="W88">
        <v>1.2283144668158097</v>
      </c>
      <c r="X88">
        <v>0.12871544278930588</v>
      </c>
      <c r="Y88">
        <v>4.6201129835192249E-2</v>
      </c>
      <c r="Z88">
        <v>1.1201764600250943</v>
      </c>
    </row>
    <row r="89" spans="1:26" ht="15" customHeight="1">
      <c r="A89" s="37" t="s">
        <v>94</v>
      </c>
      <c r="B89" s="38">
        <v>1.0898506172839508</v>
      </c>
      <c r="C89" s="37" t="s">
        <v>94</v>
      </c>
      <c r="D89" s="38">
        <v>1.0344774468085107</v>
      </c>
      <c r="E89" s="37" t="s">
        <v>94</v>
      </c>
      <c r="F89" s="38">
        <v>0.98858531699999996</v>
      </c>
      <c r="G89" s="37" t="s">
        <v>94</v>
      </c>
      <c r="H89" s="38">
        <v>1.2915690739535888</v>
      </c>
      <c r="I89" s="37" t="s">
        <v>94</v>
      </c>
      <c r="J89" s="38">
        <v>1.2426464431586115</v>
      </c>
      <c r="K89" s="39">
        <v>86</v>
      </c>
      <c r="L89" s="36">
        <f t="shared" si="8"/>
        <v>1.2426464431586115</v>
      </c>
      <c r="M89" s="36">
        <f t="shared" si="9"/>
        <v>1.2915690739535888</v>
      </c>
      <c r="N89" s="36">
        <f t="shared" si="10"/>
        <v>0.98858531699999996</v>
      </c>
      <c r="O89" s="36">
        <f t="shared" si="11"/>
        <v>1.0344774468085107</v>
      </c>
      <c r="P89" s="36">
        <f t="shared" si="12"/>
        <v>1.0898506172839508</v>
      </c>
      <c r="Q89" s="36">
        <f t="shared" si="13"/>
        <v>1.0898506172839508</v>
      </c>
      <c r="R89" s="36">
        <f t="shared" si="14"/>
        <v>1.1294257796409322</v>
      </c>
      <c r="S89" s="37" t="s">
        <v>94</v>
      </c>
      <c r="T89" s="62">
        <f t="shared" si="15"/>
        <v>1.0898506172839508</v>
      </c>
      <c r="U89" t="s">
        <v>92</v>
      </c>
      <c r="V89">
        <v>37</v>
      </c>
      <c r="W89">
        <v>1.6185271241830066</v>
      </c>
      <c r="X89">
        <v>0.5025024047007447</v>
      </c>
      <c r="Y89">
        <v>4.1787831733239272E-2</v>
      </c>
      <c r="Z89">
        <v>1.1755061310051058</v>
      </c>
    </row>
    <row r="90" spans="1:26" ht="15" customHeight="1">
      <c r="A90" s="34" t="s">
        <v>95</v>
      </c>
      <c r="B90" s="35">
        <v>1.2179436781609194</v>
      </c>
      <c r="C90" s="34" t="s">
        <v>95</v>
      </c>
      <c r="D90" s="35">
        <v>1.0833453793103449</v>
      </c>
      <c r="E90" s="34" t="s">
        <v>95</v>
      </c>
      <c r="F90" s="35">
        <v>1.0424289870000001</v>
      </c>
      <c r="G90" s="34" t="s">
        <v>95</v>
      </c>
      <c r="H90" s="35">
        <v>0.94540447879508538</v>
      </c>
      <c r="I90" s="34" t="s">
        <v>95</v>
      </c>
      <c r="J90" s="35">
        <v>1.0684531957013572</v>
      </c>
      <c r="K90" s="26">
        <v>87</v>
      </c>
      <c r="L90" s="36">
        <f t="shared" si="8"/>
        <v>1.0684531957013572</v>
      </c>
      <c r="M90" s="36">
        <f t="shared" si="9"/>
        <v>0.94540447879508538</v>
      </c>
      <c r="N90" s="36">
        <f t="shared" si="10"/>
        <v>1.0424289870000001</v>
      </c>
      <c r="O90" s="36">
        <f t="shared" si="11"/>
        <v>1.0833453793103449</v>
      </c>
      <c r="P90" s="36">
        <f t="shared" si="12"/>
        <v>1.2179436781609194</v>
      </c>
      <c r="Q90" s="36">
        <f t="shared" si="13"/>
        <v>1.2179436781609194</v>
      </c>
      <c r="R90" s="36">
        <f t="shared" si="14"/>
        <v>1.0715151437935415</v>
      </c>
      <c r="S90" s="34" t="s">
        <v>95</v>
      </c>
      <c r="T90" s="62">
        <f t="shared" si="15"/>
        <v>1.2179436781609194</v>
      </c>
      <c r="U90" t="s">
        <v>93</v>
      </c>
      <c r="V90">
        <v>21</v>
      </c>
      <c r="W90">
        <v>1.2629645833333336</v>
      </c>
      <c r="X90">
        <v>1.1577704727186393</v>
      </c>
      <c r="Y90">
        <v>2.3809523809523808E-2</v>
      </c>
      <c r="Z90">
        <v>0.67598659425059915</v>
      </c>
    </row>
    <row r="91" spans="1:26" ht="15" customHeight="1">
      <c r="A91" s="37" t="s">
        <v>96</v>
      </c>
      <c r="B91" s="38">
        <v>1.2910809523809523</v>
      </c>
      <c r="C91" s="37" t="s">
        <v>96</v>
      </c>
      <c r="D91" s="38">
        <v>1.2622025263157897</v>
      </c>
      <c r="E91" s="37" t="s">
        <v>96</v>
      </c>
      <c r="F91" s="38">
        <v>1.2791603540000001</v>
      </c>
      <c r="G91" s="37" t="s">
        <v>96</v>
      </c>
      <c r="H91" s="38">
        <v>1.9130597701149425</v>
      </c>
      <c r="I91" s="37" t="s">
        <v>96</v>
      </c>
      <c r="J91" s="38">
        <v>1.0856171875000002</v>
      </c>
      <c r="K91" s="39">
        <v>88</v>
      </c>
      <c r="L91" s="36">
        <f t="shared" si="8"/>
        <v>1.0856171875000002</v>
      </c>
      <c r="M91" s="36">
        <f t="shared" si="9"/>
        <v>1.9130597701149425</v>
      </c>
      <c r="N91" s="36">
        <f t="shared" si="10"/>
        <v>1.2791603540000001</v>
      </c>
      <c r="O91" s="36">
        <f t="shared" si="11"/>
        <v>1.2622025263157897</v>
      </c>
      <c r="P91" s="36">
        <f t="shared" si="12"/>
        <v>1.2910809523809523</v>
      </c>
      <c r="Q91" s="36">
        <f t="shared" si="13"/>
        <v>1.2910809523809523</v>
      </c>
      <c r="R91" s="36">
        <f t="shared" si="14"/>
        <v>1.3662241580623369</v>
      </c>
      <c r="S91" s="37" t="s">
        <v>96</v>
      </c>
      <c r="T91" s="62">
        <f t="shared" si="15"/>
        <v>1.2910809523809523</v>
      </c>
      <c r="U91" t="s">
        <v>94</v>
      </c>
      <c r="V91">
        <v>98</v>
      </c>
      <c r="W91">
        <v>1.0898506172839508</v>
      </c>
      <c r="X91">
        <v>0.18050294804712561</v>
      </c>
      <c r="Y91">
        <v>6.1973643784862725E-2</v>
      </c>
      <c r="Z91">
        <v>0.959901790075672</v>
      </c>
    </row>
    <row r="92" spans="1:26" ht="15" customHeight="1">
      <c r="A92" s="34" t="s">
        <v>97</v>
      </c>
      <c r="B92" s="35">
        <v>1.1418875816993466</v>
      </c>
      <c r="C92" s="34" t="s">
        <v>97</v>
      </c>
      <c r="D92" s="35">
        <v>0.94903250000000017</v>
      </c>
      <c r="E92" s="34" t="s">
        <v>97</v>
      </c>
      <c r="F92" s="35">
        <v>1.0135765189999999</v>
      </c>
      <c r="G92" s="34" t="s">
        <v>97</v>
      </c>
      <c r="H92" s="35">
        <v>1.4112117362371448</v>
      </c>
      <c r="I92" s="34" t="s">
        <v>97</v>
      </c>
      <c r="J92" s="35">
        <v>0.85708894230769239</v>
      </c>
      <c r="K92" s="26">
        <v>89</v>
      </c>
      <c r="L92" s="36">
        <f t="shared" si="8"/>
        <v>0.85708894230769239</v>
      </c>
      <c r="M92" s="36">
        <f t="shared" si="9"/>
        <v>1.4112117362371448</v>
      </c>
      <c r="N92" s="36">
        <f t="shared" si="10"/>
        <v>1.0135765189999999</v>
      </c>
      <c r="O92" s="36">
        <f t="shared" si="11"/>
        <v>0.94903250000000017</v>
      </c>
      <c r="P92" s="36">
        <f t="shared" si="12"/>
        <v>1.1418875816993466</v>
      </c>
      <c r="Q92" s="36">
        <f t="shared" si="13"/>
        <v>1.1418875816993466</v>
      </c>
      <c r="R92" s="36">
        <f t="shared" si="14"/>
        <v>1.0745594558488367</v>
      </c>
      <c r="S92" s="34" t="s">
        <v>97</v>
      </c>
      <c r="T92" s="62">
        <f t="shared" si="15"/>
        <v>1.1418875816993466</v>
      </c>
      <c r="U92" t="s">
        <v>95</v>
      </c>
      <c r="V92">
        <v>67</v>
      </c>
      <c r="W92">
        <v>1.2179436781609194</v>
      </c>
      <c r="X92">
        <v>0.891991482558537</v>
      </c>
      <c r="Y92">
        <v>3.7224956489085734E-2</v>
      </c>
      <c r="Z92">
        <v>0.72974735760708231</v>
      </c>
    </row>
    <row r="93" spans="1:26" ht="15" customHeight="1">
      <c r="A93" s="37" t="s">
        <v>98</v>
      </c>
      <c r="B93" s="38">
        <v>2.4684638888888886</v>
      </c>
      <c r="C93" s="37" t="s">
        <v>98</v>
      </c>
      <c r="D93" s="38">
        <v>1.0054434285714287</v>
      </c>
      <c r="E93" s="37" t="s">
        <v>98</v>
      </c>
      <c r="F93" s="38">
        <v>0.78601602100000001</v>
      </c>
      <c r="G93" s="37" t="s">
        <v>98</v>
      </c>
      <c r="H93" s="38">
        <v>1.1519701149425288</v>
      </c>
      <c r="I93" s="37" t="s">
        <v>98</v>
      </c>
      <c r="J93" s="38">
        <v>1.0476009615384616</v>
      </c>
      <c r="K93" s="39">
        <v>90</v>
      </c>
      <c r="L93" s="36">
        <f t="shared" si="8"/>
        <v>1.0476009615384616</v>
      </c>
      <c r="M93" s="36">
        <f t="shared" si="9"/>
        <v>1.1519701149425288</v>
      </c>
      <c r="N93" s="36">
        <f t="shared" si="10"/>
        <v>0.78601602100000001</v>
      </c>
      <c r="O93" s="36">
        <f t="shared" si="11"/>
        <v>1.0054434285714287</v>
      </c>
      <c r="P93" s="36">
        <f t="shared" si="12"/>
        <v>2.4684638888888886</v>
      </c>
      <c r="Q93" s="36">
        <f t="shared" si="13"/>
        <v>2.4684638888888886</v>
      </c>
      <c r="R93" s="36">
        <f t="shared" si="14"/>
        <v>1.2918988829882614</v>
      </c>
      <c r="S93" s="37" t="s">
        <v>98</v>
      </c>
      <c r="T93" s="62">
        <f t="shared" si="15"/>
        <v>2.4684638888888886</v>
      </c>
      <c r="U93" t="s">
        <v>96</v>
      </c>
      <c r="V93">
        <v>17</v>
      </c>
      <c r="W93">
        <v>1.2910809523809523</v>
      </c>
      <c r="X93">
        <v>0.25234905346617925</v>
      </c>
      <c r="Y93">
        <v>7.271331177036873E-2</v>
      </c>
      <c r="Z93">
        <v>1.0856154323034186</v>
      </c>
    </row>
    <row r="94" spans="1:26" ht="15" customHeight="1">
      <c r="A94" s="34" t="s">
        <v>100</v>
      </c>
      <c r="B94" s="35">
        <v>1.218820888888889</v>
      </c>
      <c r="C94" s="34" t="s">
        <v>100</v>
      </c>
      <c r="D94" s="35">
        <v>1.19801632</v>
      </c>
      <c r="E94" s="34" t="s">
        <v>100</v>
      </c>
      <c r="F94" s="35">
        <v>1.2050346139999999</v>
      </c>
      <c r="G94" s="34" t="s">
        <v>100</v>
      </c>
      <c r="H94" s="35">
        <v>1.6876872605363984</v>
      </c>
      <c r="I94" s="34" t="s">
        <v>100</v>
      </c>
      <c r="J94" s="35">
        <v>1.3243472633136095</v>
      </c>
      <c r="K94" s="26">
        <v>91</v>
      </c>
      <c r="L94" s="36">
        <f t="shared" si="8"/>
        <v>1.3243472633136095</v>
      </c>
      <c r="M94" s="36">
        <f t="shared" si="9"/>
        <v>1.6876872605363984</v>
      </c>
      <c r="N94" s="36">
        <f t="shared" si="10"/>
        <v>1.2050346139999999</v>
      </c>
      <c r="O94" s="36">
        <f t="shared" si="11"/>
        <v>1.19801632</v>
      </c>
      <c r="P94" s="36">
        <f t="shared" si="12"/>
        <v>1.218820888888889</v>
      </c>
      <c r="Q94" s="36">
        <f t="shared" si="13"/>
        <v>1.218820888888889</v>
      </c>
      <c r="R94" s="36">
        <f t="shared" si="14"/>
        <v>1.3267812693477792</v>
      </c>
      <c r="S94" s="34" t="s">
        <v>100</v>
      </c>
      <c r="T94" s="62">
        <f t="shared" si="15"/>
        <v>1.218820888888889</v>
      </c>
      <c r="U94" t="s">
        <v>97</v>
      </c>
      <c r="V94">
        <v>19</v>
      </c>
      <c r="W94">
        <v>1.1418875816993466</v>
      </c>
      <c r="X94">
        <v>0.42467956515837613</v>
      </c>
      <c r="Y94">
        <v>5.2931078898084349E-2</v>
      </c>
      <c r="Z94">
        <v>0.86604414387708706</v>
      </c>
    </row>
    <row r="95" spans="1:26" ht="15" customHeight="1">
      <c r="A95" s="37" t="s">
        <v>101</v>
      </c>
      <c r="B95" s="38">
        <v>0.26653703703703702</v>
      </c>
      <c r="C95" s="37" t="s">
        <v>101</v>
      </c>
      <c r="D95" s="38">
        <v>0.29336711111111113</v>
      </c>
      <c r="E95" s="37" t="s">
        <v>101</v>
      </c>
      <c r="F95" s="38">
        <v>0.37649948100000002</v>
      </c>
      <c r="G95" s="37" t="s">
        <v>101</v>
      </c>
      <c r="H95" s="38">
        <v>0.5497810344827585</v>
      </c>
      <c r="I95" s="37" t="s">
        <v>101</v>
      </c>
      <c r="J95" s="38">
        <v>0.59240659340659341</v>
      </c>
      <c r="K95" s="39">
        <v>92</v>
      </c>
      <c r="L95" s="36">
        <f t="shared" si="8"/>
        <v>0.59240659340659341</v>
      </c>
      <c r="M95" s="36">
        <f t="shared" si="9"/>
        <v>0.5497810344827585</v>
      </c>
      <c r="N95" s="36">
        <f t="shared" si="10"/>
        <v>0.37649948100000002</v>
      </c>
      <c r="O95" s="36">
        <f t="shared" si="11"/>
        <v>0.29336711111111113</v>
      </c>
      <c r="P95" s="36">
        <f t="shared" si="12"/>
        <v>0.26653703703703702</v>
      </c>
      <c r="Q95" s="36">
        <f t="shared" si="13"/>
        <v>0.26653703703703702</v>
      </c>
      <c r="R95" s="36">
        <f t="shared" si="14"/>
        <v>0.41571825140750002</v>
      </c>
      <c r="S95" s="37" t="s">
        <v>101</v>
      </c>
      <c r="T95" s="62">
        <f t="shared" si="15"/>
        <v>0.26653703703703702</v>
      </c>
      <c r="U95" t="s">
        <v>98</v>
      </c>
      <c r="V95">
        <v>10</v>
      </c>
      <c r="W95">
        <v>2.4684638888888886</v>
      </c>
      <c r="X95">
        <v>0.26931119235579448</v>
      </c>
      <c r="Y95">
        <v>0</v>
      </c>
      <c r="Z95">
        <v>2.0536588946759426</v>
      </c>
    </row>
    <row r="96" spans="1:26" ht="15" customHeight="1">
      <c r="A96" s="34" t="s">
        <v>102</v>
      </c>
      <c r="B96" s="35">
        <v>0.42497076023391817</v>
      </c>
      <c r="C96" s="34" t="s">
        <v>102</v>
      </c>
      <c r="D96" s="35">
        <v>0.34238400000000002</v>
      </c>
      <c r="E96" s="34" t="s">
        <v>102</v>
      </c>
      <c r="F96" s="35">
        <v>0.64885186900000003</v>
      </c>
      <c r="G96" s="34" t="s">
        <v>102</v>
      </c>
      <c r="H96" s="35">
        <v>0.46716858237547892</v>
      </c>
      <c r="I96" s="34" t="s">
        <v>102</v>
      </c>
      <c r="J96" s="35">
        <v>1.0855146761133603</v>
      </c>
      <c r="K96" s="26">
        <v>93</v>
      </c>
      <c r="L96" s="36">
        <f t="shared" si="8"/>
        <v>1.0855146761133603</v>
      </c>
      <c r="M96" s="36">
        <f t="shared" si="9"/>
        <v>0.46716858237547892</v>
      </c>
      <c r="N96" s="36">
        <f t="shared" si="10"/>
        <v>0.64885186900000003</v>
      </c>
      <c r="O96" s="36">
        <f t="shared" si="11"/>
        <v>0.34238400000000002</v>
      </c>
      <c r="P96" s="36">
        <f t="shared" si="12"/>
        <v>0.42497076023391817</v>
      </c>
      <c r="Q96" s="36">
        <f t="shared" si="13"/>
        <v>0.42497076023391817</v>
      </c>
      <c r="R96" s="36">
        <f t="shared" si="14"/>
        <v>0.59377797754455153</v>
      </c>
      <c r="S96" s="34" t="s">
        <v>102</v>
      </c>
      <c r="T96" s="62">
        <f t="shared" si="15"/>
        <v>0.42497076023391817</v>
      </c>
      <c r="U96" t="s">
        <v>100</v>
      </c>
      <c r="V96">
        <v>28</v>
      </c>
      <c r="W96">
        <v>1.218820888888889</v>
      </c>
      <c r="X96">
        <v>1.0309609877865851</v>
      </c>
      <c r="Y96">
        <v>1.2348364684166465E-2</v>
      </c>
      <c r="Z96">
        <v>0.68734865367723941</v>
      </c>
    </row>
    <row r="97" spans="1:29" ht="15" customHeight="1">
      <c r="A97" s="40">
        <v>1</v>
      </c>
      <c r="T97" s="62"/>
      <c r="U97" t="s">
        <v>101</v>
      </c>
      <c r="V97">
        <v>18</v>
      </c>
      <c r="W97">
        <v>0.26653703703703702</v>
      </c>
      <c r="X97">
        <v>0.71361235664099987</v>
      </c>
      <c r="Y97">
        <v>0.14658813461763251</v>
      </c>
      <c r="Z97">
        <v>0.17361609435462785</v>
      </c>
    </row>
    <row r="98" spans="1:29" ht="15" customHeight="1">
      <c r="T98" s="62"/>
      <c r="U98" t="s">
        <v>102</v>
      </c>
      <c r="V98">
        <v>19</v>
      </c>
      <c r="W98">
        <v>0.42497076023391817</v>
      </c>
      <c r="X98">
        <v>0.43004073431079909</v>
      </c>
      <c r="Y98">
        <v>9.4872497363691813E-2</v>
      </c>
      <c r="Z98">
        <v>0.32133152614005794</v>
      </c>
    </row>
    <row r="99" spans="1:29" ht="15" customHeight="1">
      <c r="S99" s="1" t="s">
        <v>3</v>
      </c>
      <c r="T99" s="47" t="s">
        <v>3</v>
      </c>
      <c r="U99" s="48">
        <v>1.1535561290322582</v>
      </c>
      <c r="V99" s="47" t="s">
        <v>3</v>
      </c>
      <c r="W99" s="48">
        <v>1.3629988319999999</v>
      </c>
      <c r="X99" s="47" t="s">
        <v>3</v>
      </c>
      <c r="Y99" s="48">
        <v>1.0787380520266183</v>
      </c>
      <c r="Z99" s="47" t="s">
        <v>3</v>
      </c>
      <c r="AA99" s="48">
        <v>1.1812692307692307</v>
      </c>
      <c r="AB99" s="47" t="s">
        <v>3</v>
      </c>
      <c r="AC99" s="48">
        <v>1.0291018518518518</v>
      </c>
    </row>
    <row r="100" spans="1:29" ht="15" customHeight="1">
      <c r="S100" s="1" t="s">
        <v>4</v>
      </c>
      <c r="T100" s="47" t="s">
        <v>4</v>
      </c>
      <c r="U100" s="48">
        <v>1.0826060000000002</v>
      </c>
      <c r="V100" s="47" t="s">
        <v>4</v>
      </c>
      <c r="W100" s="48">
        <v>1.0744874680000001</v>
      </c>
      <c r="X100" s="47" t="s">
        <v>4</v>
      </c>
      <c r="Y100" s="48">
        <v>1.3295169575705978</v>
      </c>
      <c r="Z100" s="47" t="s">
        <v>4</v>
      </c>
      <c r="AA100" s="48">
        <v>1.1598518356643359</v>
      </c>
      <c r="AB100" s="47" t="s">
        <v>4</v>
      </c>
      <c r="AC100" s="48">
        <v>1.007175175175175</v>
      </c>
    </row>
    <row r="101" spans="1:29" ht="15" customHeight="1">
      <c r="S101" s="1" t="s">
        <v>5</v>
      </c>
      <c r="T101" s="47" t="s">
        <v>5</v>
      </c>
      <c r="U101" s="48">
        <v>1.0088835</v>
      </c>
      <c r="V101" s="47" t="s">
        <v>5</v>
      </c>
      <c r="W101" s="48">
        <v>1.1220887850000001</v>
      </c>
      <c r="X101" s="47" t="s">
        <v>5</v>
      </c>
      <c r="Y101" s="48">
        <v>1.2682844827586206</v>
      </c>
      <c r="Z101" s="47" t="s">
        <v>5</v>
      </c>
      <c r="AA101" s="48">
        <v>0.97856181318681323</v>
      </c>
      <c r="AB101" s="47" t="s">
        <v>5</v>
      </c>
      <c r="AC101" s="48">
        <v>0.93801525054466228</v>
      </c>
    </row>
    <row r="102" spans="1:29" ht="15" customHeight="1">
      <c r="S102" s="1" t="s">
        <v>6</v>
      </c>
      <c r="T102" s="47" t="s">
        <v>6</v>
      </c>
      <c r="U102" s="48">
        <v>1.016773688888889</v>
      </c>
      <c r="V102" s="47" t="s">
        <v>6</v>
      </c>
      <c r="W102" s="48">
        <v>0.880540498</v>
      </c>
      <c r="X102" s="47" t="s">
        <v>6</v>
      </c>
      <c r="Y102" s="48">
        <v>1.055835652349264</v>
      </c>
      <c r="Z102" s="47" t="s">
        <v>6</v>
      </c>
      <c r="AA102" s="48">
        <v>0.9926627867746286</v>
      </c>
      <c r="AB102" s="47" t="s">
        <v>6</v>
      </c>
      <c r="AC102" s="48">
        <v>1.1451311369509047</v>
      </c>
    </row>
    <row r="103" spans="1:29" ht="15" customHeight="1">
      <c r="S103" s="1" t="s">
        <v>7</v>
      </c>
      <c r="T103" s="47" t="s">
        <v>7</v>
      </c>
      <c r="U103" s="48">
        <v>1.1974170666666666</v>
      </c>
      <c r="V103" s="47" t="s">
        <v>7</v>
      </c>
      <c r="W103" s="48">
        <v>0.84501078399999996</v>
      </c>
      <c r="X103" s="47" t="s">
        <v>7</v>
      </c>
      <c r="Y103" s="48">
        <v>0.95540613026819932</v>
      </c>
      <c r="Z103" s="47" t="s">
        <v>7</v>
      </c>
      <c r="AA103" s="48">
        <v>1.0949983974358972</v>
      </c>
      <c r="AB103" s="47" t="s">
        <v>7</v>
      </c>
      <c r="AC103" s="48">
        <v>1.2765993265993265</v>
      </c>
    </row>
    <row r="104" spans="1:29" ht="15" customHeight="1">
      <c r="S104" s="1" t="s">
        <v>8</v>
      </c>
      <c r="T104" s="47" t="s">
        <v>8</v>
      </c>
      <c r="U104" s="48">
        <v>1.0375354385964917</v>
      </c>
      <c r="V104" s="47" t="s">
        <v>8</v>
      </c>
      <c r="W104" s="48">
        <v>1.122629713</v>
      </c>
      <c r="X104" s="47" t="s">
        <v>8</v>
      </c>
      <c r="Y104" s="48">
        <v>1.2855828698553953</v>
      </c>
      <c r="Z104" s="47" t="s">
        <v>8</v>
      </c>
      <c r="AA104" s="48">
        <v>1.3481678571428568</v>
      </c>
      <c r="AB104" s="47" t="s">
        <v>8</v>
      </c>
      <c r="AC104" s="48">
        <v>1.4611345822566757</v>
      </c>
    </row>
    <row r="105" spans="1:29" ht="15" customHeight="1">
      <c r="S105" s="1" t="s">
        <v>113</v>
      </c>
      <c r="T105" s="47" t="s">
        <v>113</v>
      </c>
      <c r="U105" s="48">
        <v>0.63754545454545453</v>
      </c>
      <c r="V105" s="47" t="s">
        <v>113</v>
      </c>
      <c r="W105" s="48">
        <v>0.86022897200000004</v>
      </c>
      <c r="X105" s="47" t="s">
        <v>113</v>
      </c>
      <c r="Y105" s="48">
        <v>1.110528735632184</v>
      </c>
      <c r="Z105" s="47" t="s">
        <v>113</v>
      </c>
      <c r="AA105" s="48">
        <v>0.80681643356643351</v>
      </c>
      <c r="AB105" s="47" t="s">
        <v>117</v>
      </c>
      <c r="AC105" s="48">
        <v>0.71611666666666651</v>
      </c>
    </row>
    <row r="106" spans="1:29" ht="15" customHeight="1">
      <c r="S106" s="1" t="s">
        <v>114</v>
      </c>
      <c r="T106" s="47" t="s">
        <v>114</v>
      </c>
      <c r="U106" s="48">
        <v>0.5017112663139327</v>
      </c>
      <c r="V106" s="47" t="s">
        <v>114</v>
      </c>
      <c r="W106" s="48">
        <v>0.471938211</v>
      </c>
      <c r="X106" s="47" t="s">
        <v>114</v>
      </c>
      <c r="Y106" s="48">
        <v>0.51118297133267054</v>
      </c>
      <c r="Z106" s="47" t="s">
        <v>114</v>
      </c>
      <c r="AA106" s="48">
        <v>0.52608894629417013</v>
      </c>
      <c r="AB106" s="47" t="s">
        <v>114</v>
      </c>
      <c r="AC106" s="48">
        <v>0.58315484158857667</v>
      </c>
    </row>
    <row r="107" spans="1:29" ht="15" customHeight="1">
      <c r="S107" s="1" t="s">
        <v>9</v>
      </c>
      <c r="T107" s="47" t="s">
        <v>9</v>
      </c>
      <c r="U107" s="48">
        <v>1.3261961739130437</v>
      </c>
      <c r="V107" s="47" t="s">
        <v>9</v>
      </c>
      <c r="W107" s="48">
        <v>0.79280166100000005</v>
      </c>
      <c r="X107" s="47" t="s">
        <v>9</v>
      </c>
      <c r="Y107" s="48">
        <v>0.93828251663641882</v>
      </c>
      <c r="Z107" s="47" t="s">
        <v>9</v>
      </c>
      <c r="AA107" s="48">
        <v>1.0555260180995474</v>
      </c>
      <c r="AB107" s="47" t="s">
        <v>9</v>
      </c>
      <c r="AC107" s="48">
        <v>1.1390206552706554</v>
      </c>
    </row>
    <row r="108" spans="1:29" ht="15" customHeight="1">
      <c r="S108" s="1" t="s">
        <v>10</v>
      </c>
      <c r="T108" s="47" t="s">
        <v>10</v>
      </c>
      <c r="U108" s="48">
        <v>0.70379614814814828</v>
      </c>
      <c r="V108" s="47" t="s">
        <v>10</v>
      </c>
      <c r="W108" s="48">
        <v>0.91133911899999998</v>
      </c>
      <c r="X108" s="47" t="s">
        <v>10</v>
      </c>
      <c r="Y108" s="48">
        <v>1.1525281143212178</v>
      </c>
      <c r="Z108" s="47" t="s">
        <v>10</v>
      </c>
      <c r="AA108" s="48">
        <v>1.1375291060291057</v>
      </c>
      <c r="AB108" s="47" t="s">
        <v>105</v>
      </c>
      <c r="AC108" s="48">
        <v>1.4236312399355879</v>
      </c>
    </row>
    <row r="109" spans="1:29" ht="15" customHeight="1">
      <c r="S109" s="1" t="s">
        <v>11</v>
      </c>
      <c r="T109" s="47" t="s">
        <v>11</v>
      </c>
      <c r="U109" s="48">
        <v>1.1196444800000001</v>
      </c>
      <c r="V109" s="47" t="s">
        <v>11</v>
      </c>
      <c r="W109" s="48">
        <v>1.2200103470000001</v>
      </c>
      <c r="X109" s="47" t="s">
        <v>11</v>
      </c>
      <c r="Y109" s="48">
        <v>1.2912469135802471</v>
      </c>
      <c r="Z109" s="47" t="s">
        <v>11</v>
      </c>
      <c r="AA109" s="48">
        <v>1.2961563545150503</v>
      </c>
      <c r="AB109" s="47" t="s">
        <v>11</v>
      </c>
      <c r="AC109" s="48">
        <v>1.5314122574955908</v>
      </c>
    </row>
    <row r="110" spans="1:29" ht="15" customHeight="1">
      <c r="S110" s="1" t="s">
        <v>115</v>
      </c>
      <c r="T110" s="47" t="s">
        <v>115</v>
      </c>
      <c r="U110" s="48">
        <v>1.2379532972972973</v>
      </c>
      <c r="V110" s="47" t="s">
        <v>115</v>
      </c>
      <c r="W110" s="48">
        <v>1.0769423680000001</v>
      </c>
      <c r="X110" s="47" t="s">
        <v>115</v>
      </c>
      <c r="Y110" s="48">
        <v>1.3484917676296984</v>
      </c>
      <c r="Z110" s="47" t="s">
        <v>115</v>
      </c>
      <c r="AA110" s="48">
        <v>1.1594610912343468</v>
      </c>
      <c r="AB110" s="47" t="s">
        <v>115</v>
      </c>
      <c r="AC110" s="48">
        <v>1.1077835648148147</v>
      </c>
    </row>
    <row r="111" spans="1:29" ht="15" customHeight="1">
      <c r="S111" s="1" t="s">
        <v>12</v>
      </c>
      <c r="T111" s="47" t="s">
        <v>12</v>
      </c>
      <c r="U111" s="48">
        <v>1.1089115294117649</v>
      </c>
      <c r="V111" s="47" t="s">
        <v>12</v>
      </c>
      <c r="W111" s="48">
        <v>1.0067842890000001</v>
      </c>
      <c r="X111" s="47" t="s">
        <v>12</v>
      </c>
      <c r="Y111" s="48">
        <v>1.1773270935960591</v>
      </c>
      <c r="Z111" s="47" t="s">
        <v>12</v>
      </c>
      <c r="AA111" s="48">
        <v>1.1158788461538465</v>
      </c>
      <c r="AB111" s="47" t="s">
        <v>12</v>
      </c>
      <c r="AC111" s="48">
        <v>1.2715424648786715</v>
      </c>
    </row>
    <row r="112" spans="1:29" ht="15" customHeight="1">
      <c r="S112" s="1" t="s">
        <v>13</v>
      </c>
      <c r="T112" s="47" t="s">
        <v>13</v>
      </c>
      <c r="U112" s="48">
        <v>1.1687211594202902</v>
      </c>
      <c r="V112" s="47" t="s">
        <v>13</v>
      </c>
      <c r="W112" s="48">
        <v>1.0705280049999999</v>
      </c>
      <c r="X112" s="47" t="s">
        <v>13</v>
      </c>
      <c r="Y112" s="48">
        <v>1.1891302412174194</v>
      </c>
      <c r="Z112" s="47" t="s">
        <v>13</v>
      </c>
      <c r="AA112" s="48">
        <v>1.1938464620315581</v>
      </c>
      <c r="AB112" s="47" t="s">
        <v>13</v>
      </c>
      <c r="AC112" s="48">
        <v>0.8977425246347267</v>
      </c>
    </row>
    <row r="113" spans="19:29" ht="15" customHeight="1">
      <c r="S113" s="1" t="s">
        <v>14</v>
      </c>
      <c r="T113" s="47" t="s">
        <v>14</v>
      </c>
      <c r="U113" s="48">
        <v>0.92090320000000003</v>
      </c>
      <c r="V113" s="47" t="s">
        <v>14</v>
      </c>
      <c r="W113" s="48">
        <v>1.115739037</v>
      </c>
      <c r="X113" s="47" t="s">
        <v>14</v>
      </c>
      <c r="Y113" s="48">
        <v>1.2313168103448278</v>
      </c>
      <c r="Z113" s="47" t="s">
        <v>14</v>
      </c>
      <c r="AA113" s="48">
        <v>0.91301282051282062</v>
      </c>
      <c r="AB113" s="47" t="s">
        <v>14</v>
      </c>
      <c r="AC113" s="48">
        <v>0.97484986772486781</v>
      </c>
    </row>
    <row r="114" spans="19:29" ht="15" customHeight="1">
      <c r="S114" s="1" t="s">
        <v>15</v>
      </c>
      <c r="T114" s="47" t="s">
        <v>15</v>
      </c>
      <c r="U114" s="48">
        <v>1.1976210526315785</v>
      </c>
      <c r="V114" s="47" t="s">
        <v>15</v>
      </c>
      <c r="W114" s="48">
        <v>1.002633463</v>
      </c>
      <c r="X114" s="47" t="s">
        <v>15</v>
      </c>
      <c r="Y114" s="48">
        <v>1.1681739261947974</v>
      </c>
      <c r="Z114" s="47" t="s">
        <v>15</v>
      </c>
      <c r="AA114" s="48">
        <v>0.93505608974358956</v>
      </c>
      <c r="AB114" s="47" t="s">
        <v>15</v>
      </c>
      <c r="AC114" s="48">
        <v>1.0123460219478739</v>
      </c>
    </row>
    <row r="115" spans="19:29" ht="15" customHeight="1">
      <c r="S115" s="1" t="s">
        <v>16</v>
      </c>
      <c r="T115" s="47" t="s">
        <v>16</v>
      </c>
      <c r="U115" s="48">
        <v>2.0339520000000002</v>
      </c>
      <c r="V115" s="47" t="s">
        <v>16</v>
      </c>
      <c r="W115" s="48">
        <v>1.5188958610000001</v>
      </c>
      <c r="X115" s="47" t="s">
        <v>16</v>
      </c>
      <c r="Y115" s="48">
        <v>1.5548620689655173</v>
      </c>
      <c r="Z115" s="47" t="s">
        <v>16</v>
      </c>
      <c r="AA115" s="48">
        <v>1.1727644230769234</v>
      </c>
      <c r="AB115" s="47" t="s">
        <v>16</v>
      </c>
      <c r="AC115" s="48">
        <v>1.416775462962963</v>
      </c>
    </row>
    <row r="116" spans="19:29" ht="15" customHeight="1">
      <c r="S116" s="1" t="s">
        <v>17</v>
      </c>
      <c r="T116" s="47" t="s">
        <v>17</v>
      </c>
      <c r="U116" s="48">
        <v>1.1145862988505748</v>
      </c>
      <c r="V116" s="47" t="s">
        <v>17</v>
      </c>
      <c r="W116" s="48">
        <v>1.1980541849999999</v>
      </c>
      <c r="X116" s="47" t="s">
        <v>17</v>
      </c>
      <c r="Y116" s="48">
        <v>1.2471817528735627</v>
      </c>
      <c r="Z116" s="47" t="s">
        <v>17</v>
      </c>
      <c r="AA116" s="48">
        <v>1.0258638888888889</v>
      </c>
      <c r="AB116" s="47" t="s">
        <v>17</v>
      </c>
      <c r="AC116" s="48">
        <v>1.0140386636636642</v>
      </c>
    </row>
    <row r="117" spans="19:29" ht="15" customHeight="1">
      <c r="S117" s="1" t="s">
        <v>18</v>
      </c>
      <c r="T117" s="49" t="s">
        <v>18</v>
      </c>
      <c r="U117" s="50">
        <v>1.2487860000000002</v>
      </c>
      <c r="V117" s="49" t="s">
        <v>18</v>
      </c>
      <c r="W117" s="50">
        <v>1.363240792</v>
      </c>
      <c r="X117" s="49" t="s">
        <v>18</v>
      </c>
      <c r="Y117" s="50">
        <v>1.487334051724138</v>
      </c>
      <c r="Z117" s="49" t="s">
        <v>18</v>
      </c>
      <c r="AA117" s="50">
        <v>1.6422283653846155</v>
      </c>
      <c r="AB117" s="49" t="s">
        <v>18</v>
      </c>
      <c r="AC117" s="50">
        <v>1.2763097371565113</v>
      </c>
    </row>
    <row r="118" spans="19:29" ht="15" customHeight="1">
      <c r="S118" s="1" t="s">
        <v>19</v>
      </c>
      <c r="T118" s="49" t="s">
        <v>19</v>
      </c>
      <c r="U118" s="50">
        <v>1.1013092473118284</v>
      </c>
      <c r="V118" s="49" t="s">
        <v>19</v>
      </c>
      <c r="W118" s="50">
        <v>0.985286934</v>
      </c>
      <c r="X118" s="49" t="s">
        <v>19</v>
      </c>
      <c r="Y118" s="50">
        <v>1.1708914942528734</v>
      </c>
      <c r="Z118" s="49" t="s">
        <v>19</v>
      </c>
      <c r="AA118" s="50">
        <v>1.1596346153846151</v>
      </c>
      <c r="AB118" s="49" t="s">
        <v>19</v>
      </c>
      <c r="AC118" s="50">
        <v>0.92138851351351325</v>
      </c>
    </row>
    <row r="119" spans="19:29" ht="15" customHeight="1">
      <c r="S119" s="1" t="s">
        <v>20</v>
      </c>
      <c r="T119" s="49" t="s">
        <v>20</v>
      </c>
      <c r="U119" s="50">
        <v>1.0096550769230772</v>
      </c>
      <c r="V119" s="49" t="s">
        <v>20</v>
      </c>
      <c r="W119" s="50">
        <v>1.0554428039999999</v>
      </c>
      <c r="X119" s="49" t="s">
        <v>20</v>
      </c>
      <c r="Y119" s="50">
        <v>1.3288359096313915</v>
      </c>
      <c r="Z119" s="49" t="s">
        <v>20</v>
      </c>
      <c r="AA119" s="50">
        <v>1.2105978877679695</v>
      </c>
      <c r="AB119" s="49" t="s">
        <v>20</v>
      </c>
      <c r="AC119" s="50">
        <v>1.1493271604938269</v>
      </c>
    </row>
    <row r="120" spans="19:29" ht="15" customHeight="1">
      <c r="S120" s="1" t="s">
        <v>21</v>
      </c>
      <c r="T120" s="49" t="s">
        <v>21</v>
      </c>
      <c r="U120" s="50">
        <v>1.1206965714285719</v>
      </c>
      <c r="V120" s="49" t="s">
        <v>21</v>
      </c>
      <c r="W120" s="50">
        <v>1.314828594</v>
      </c>
      <c r="X120" s="49" t="s">
        <v>21</v>
      </c>
      <c r="Y120" s="50">
        <v>1.6491708812260539</v>
      </c>
      <c r="Z120" s="49" t="s">
        <v>21</v>
      </c>
      <c r="AA120" s="50">
        <v>1.6008167189952909</v>
      </c>
      <c r="AB120" s="49" t="s">
        <v>22</v>
      </c>
      <c r="AC120" s="50">
        <v>0.96010956790123492</v>
      </c>
    </row>
    <row r="121" spans="19:29" ht="15" customHeight="1">
      <c r="S121" s="1" t="s">
        <v>23</v>
      </c>
      <c r="T121" s="49" t="s">
        <v>23</v>
      </c>
      <c r="U121" s="50">
        <v>1.1944710588235292</v>
      </c>
      <c r="V121" s="49" t="s">
        <v>23</v>
      </c>
      <c r="W121" s="50">
        <v>0.76457136800000003</v>
      </c>
      <c r="X121" s="49" t="s">
        <v>23</v>
      </c>
      <c r="Y121" s="50">
        <v>1.0084038662486938</v>
      </c>
      <c r="Z121" s="49" t="s">
        <v>23</v>
      </c>
      <c r="AA121" s="50">
        <v>0.9982634615384619</v>
      </c>
      <c r="AB121" s="49" t="s">
        <v>23</v>
      </c>
      <c r="AC121" s="50">
        <v>0.77093945868945879</v>
      </c>
    </row>
    <row r="122" spans="19:29" ht="15" customHeight="1">
      <c r="S122" s="1" t="s">
        <v>24</v>
      </c>
      <c r="T122" s="49" t="s">
        <v>24</v>
      </c>
      <c r="U122" s="50">
        <v>1.4397417229219145</v>
      </c>
      <c r="V122" s="49" t="s">
        <v>24</v>
      </c>
      <c r="W122" s="50">
        <v>1.402457498</v>
      </c>
      <c r="X122" s="49" t="s">
        <v>24</v>
      </c>
      <c r="Y122" s="50">
        <v>1.2818401979565774</v>
      </c>
      <c r="Z122" s="49" t="s">
        <v>24</v>
      </c>
      <c r="AA122" s="50">
        <v>1.1041456043956048</v>
      </c>
      <c r="AB122" s="49" t="s">
        <v>106</v>
      </c>
      <c r="AC122" s="50">
        <v>1.1152640632264064</v>
      </c>
    </row>
    <row r="123" spans="19:29" ht="15" customHeight="1">
      <c r="S123" s="1" t="s">
        <v>25</v>
      </c>
      <c r="T123" s="49" t="s">
        <v>25</v>
      </c>
      <c r="U123" s="50">
        <v>1.2093351946308735</v>
      </c>
      <c r="V123" s="49" t="s">
        <v>25</v>
      </c>
      <c r="W123" s="50">
        <v>1.015395241</v>
      </c>
      <c r="X123" s="49" t="s">
        <v>25</v>
      </c>
      <c r="Y123" s="50">
        <v>1.0171867593335115</v>
      </c>
      <c r="Z123" s="49" t="s">
        <v>25</v>
      </c>
      <c r="AA123" s="50">
        <v>1.027192307692308</v>
      </c>
      <c r="AB123" s="49" t="s">
        <v>26</v>
      </c>
      <c r="AC123" s="50">
        <v>1.103147494553377</v>
      </c>
    </row>
    <row r="124" spans="19:29" ht="15" customHeight="1">
      <c r="S124" s="1" t="s">
        <v>27</v>
      </c>
      <c r="T124" s="49" t="s">
        <v>27</v>
      </c>
      <c r="U124" s="50">
        <v>1.1532870000000002</v>
      </c>
      <c r="V124" s="49" t="s">
        <v>27</v>
      </c>
      <c r="W124" s="50">
        <v>1.225147196</v>
      </c>
      <c r="X124" s="49" t="s">
        <v>27</v>
      </c>
      <c r="Y124" s="50">
        <v>1.0528460375075621</v>
      </c>
      <c r="Z124" s="49" t="s">
        <v>27</v>
      </c>
      <c r="AA124" s="50">
        <v>1.127401098901099</v>
      </c>
      <c r="AB124" s="49" t="s">
        <v>28</v>
      </c>
      <c r="AC124" s="50">
        <v>1.2359319800569799</v>
      </c>
    </row>
    <row r="125" spans="19:29" ht="15" customHeight="1">
      <c r="S125" s="1" t="s">
        <v>29</v>
      </c>
      <c r="T125" s="49" t="s">
        <v>29</v>
      </c>
      <c r="U125" s="50">
        <v>1.0848479230769237</v>
      </c>
      <c r="V125" s="49" t="s">
        <v>29</v>
      </c>
      <c r="W125" s="50">
        <v>1.143250093</v>
      </c>
      <c r="X125" s="49" t="s">
        <v>29</v>
      </c>
      <c r="Y125" s="50">
        <v>1.1497065830721005</v>
      </c>
      <c r="Z125" s="49" t="s">
        <v>29</v>
      </c>
      <c r="AA125" s="50">
        <v>1.2377211538461543</v>
      </c>
      <c r="AB125" s="49" t="s">
        <v>29</v>
      </c>
      <c r="AC125" s="50">
        <v>1.1420897190293744</v>
      </c>
    </row>
    <row r="126" spans="19:29" ht="15" customHeight="1">
      <c r="S126" s="1" t="s">
        <v>30</v>
      </c>
      <c r="T126" s="49" t="s">
        <v>30</v>
      </c>
      <c r="U126" s="50">
        <v>1.092384761904762</v>
      </c>
      <c r="V126" s="49" t="s">
        <v>30</v>
      </c>
      <c r="W126" s="50">
        <v>1.083404984</v>
      </c>
      <c r="X126" s="49" t="s">
        <v>30</v>
      </c>
      <c r="Y126" s="50">
        <v>1.2307431284357822</v>
      </c>
      <c r="Z126" s="49" t="s">
        <v>30</v>
      </c>
      <c r="AA126" s="50">
        <v>1.3720961538461538</v>
      </c>
      <c r="AB126" s="49" t="s">
        <v>30</v>
      </c>
      <c r="AC126" s="50">
        <v>1.367480936819172</v>
      </c>
    </row>
    <row r="127" spans="19:29" ht="15" customHeight="1">
      <c r="S127" s="1" t="s">
        <v>31</v>
      </c>
      <c r="T127" s="49" t="s">
        <v>31</v>
      </c>
      <c r="U127" s="50">
        <v>0.93790062337662305</v>
      </c>
      <c r="V127" s="49" t="s">
        <v>31</v>
      </c>
      <c r="W127" s="50">
        <v>0.86415832100000001</v>
      </c>
      <c r="X127" s="49" t="s">
        <v>31</v>
      </c>
      <c r="Y127" s="50">
        <v>1.0250152261531584</v>
      </c>
      <c r="Z127" s="49" t="s">
        <v>31</v>
      </c>
      <c r="AA127" s="50">
        <v>1.027753551136364</v>
      </c>
      <c r="AB127" s="49" t="s">
        <v>32</v>
      </c>
      <c r="AC127" s="50">
        <v>1.0246114890400599</v>
      </c>
    </row>
    <row r="128" spans="19:29" ht="15" customHeight="1">
      <c r="S128" s="1" t="s">
        <v>33</v>
      </c>
      <c r="T128" s="49" t="s">
        <v>33</v>
      </c>
      <c r="U128" s="50">
        <v>1.2703169777777779</v>
      </c>
      <c r="V128" s="49" t="s">
        <v>33</v>
      </c>
      <c r="W128" s="50">
        <v>1.1810640189999999</v>
      </c>
      <c r="X128" s="49" t="s">
        <v>33</v>
      </c>
      <c r="Y128" s="50">
        <v>1.3162831339432322</v>
      </c>
      <c r="Z128" s="49" t="s">
        <v>33</v>
      </c>
      <c r="AA128" s="50">
        <v>1.3072980769230773</v>
      </c>
      <c r="AB128" s="49" t="s">
        <v>34</v>
      </c>
      <c r="AC128" s="50">
        <v>1.2000296296296298</v>
      </c>
    </row>
    <row r="129" spans="19:29" ht="15" customHeight="1">
      <c r="S129" s="1" t="s">
        <v>35</v>
      </c>
      <c r="T129" s="49" t="s">
        <v>35</v>
      </c>
      <c r="U129" s="50">
        <v>1.1517724137931034</v>
      </c>
      <c r="V129" s="49" t="s">
        <v>35</v>
      </c>
      <c r="W129" s="50">
        <v>1.202356752</v>
      </c>
      <c r="X129" s="49" t="s">
        <v>35</v>
      </c>
      <c r="Y129" s="50">
        <v>1.2130703177822857</v>
      </c>
      <c r="Z129" s="49" t="s">
        <v>35</v>
      </c>
      <c r="AA129" s="50">
        <v>1.2056987179487175</v>
      </c>
      <c r="AB129" s="49" t="s">
        <v>35</v>
      </c>
      <c r="AC129" s="50">
        <v>1.1885225225225224</v>
      </c>
    </row>
    <row r="130" spans="19:29" ht="15" customHeight="1">
      <c r="S130" s="1" t="s">
        <v>36</v>
      </c>
      <c r="T130" s="49" t="s">
        <v>36</v>
      </c>
      <c r="U130" s="50">
        <v>0.87699722222222221</v>
      </c>
      <c r="V130" s="49" t="s">
        <v>36</v>
      </c>
      <c r="W130" s="50">
        <v>0.85222305300000001</v>
      </c>
      <c r="X130" s="49" t="s">
        <v>36</v>
      </c>
      <c r="Y130" s="50">
        <v>1.1048646083934777</v>
      </c>
      <c r="Z130" s="49" t="s">
        <v>36</v>
      </c>
      <c r="AA130" s="50">
        <v>1.2843931127012518</v>
      </c>
      <c r="AB130" s="49" t="s">
        <v>36</v>
      </c>
      <c r="AC130" s="50">
        <v>1.1345487472766886</v>
      </c>
    </row>
    <row r="131" spans="19:29" ht="15" customHeight="1">
      <c r="S131" s="1" t="s">
        <v>37</v>
      </c>
      <c r="T131" s="49" t="s">
        <v>37</v>
      </c>
      <c r="U131" s="50">
        <v>0.74491013333333334</v>
      </c>
      <c r="V131" s="49" t="s">
        <v>37</v>
      </c>
      <c r="W131" s="50">
        <v>0.91929283500000003</v>
      </c>
      <c r="X131" s="49" t="s">
        <v>37</v>
      </c>
      <c r="Y131" s="50">
        <v>1.2498723741577489</v>
      </c>
      <c r="Z131" s="49" t="s">
        <v>37</v>
      </c>
      <c r="AA131" s="50">
        <v>0.84325384615384613</v>
      </c>
      <c r="AB131" s="49" t="s">
        <v>37</v>
      </c>
      <c r="AC131" s="50">
        <v>0.7937894736842106</v>
      </c>
    </row>
    <row r="132" spans="19:29" ht="15" customHeight="1">
      <c r="S132" s="1" t="s">
        <v>116</v>
      </c>
      <c r="T132" s="49" t="s">
        <v>116</v>
      </c>
      <c r="U132" s="50">
        <v>0.60687176859504155</v>
      </c>
      <c r="V132" s="49" t="s">
        <v>116</v>
      </c>
      <c r="W132" s="50">
        <v>0.65450786400000005</v>
      </c>
      <c r="X132" s="49" t="s">
        <v>116</v>
      </c>
      <c r="Y132" s="50">
        <v>0.64839873788595903</v>
      </c>
      <c r="Z132" s="49" t="s">
        <v>116</v>
      </c>
      <c r="AA132" s="50">
        <v>0.66770376510462748</v>
      </c>
      <c r="AB132" s="49" t="s">
        <v>116</v>
      </c>
      <c r="AC132" s="50">
        <v>1.0495447530864197</v>
      </c>
    </row>
    <row r="133" spans="19:29" ht="15" customHeight="1">
      <c r="S133" s="1" t="s">
        <v>38</v>
      </c>
      <c r="T133" s="49" t="s">
        <v>38</v>
      </c>
      <c r="U133" s="50">
        <v>0.6757656842105263</v>
      </c>
      <c r="V133" s="49" t="s">
        <v>38</v>
      </c>
      <c r="W133" s="50">
        <v>0.75373647300000002</v>
      </c>
      <c r="X133" s="49" t="s">
        <v>38</v>
      </c>
      <c r="Y133" s="50">
        <v>0.88600885368126747</v>
      </c>
      <c r="Z133" s="49" t="s">
        <v>38</v>
      </c>
      <c r="AA133" s="50">
        <v>0.99381918386491586</v>
      </c>
      <c r="AB133" s="49" t="s">
        <v>38</v>
      </c>
      <c r="AC133" s="50">
        <v>0.8511859974009095</v>
      </c>
    </row>
    <row r="134" spans="19:29" ht="15" customHeight="1">
      <c r="S134" s="1" t="s">
        <v>39</v>
      </c>
      <c r="T134" s="49" t="s">
        <v>39</v>
      </c>
      <c r="U134" s="50">
        <v>1.7856129230769233</v>
      </c>
      <c r="V134" s="49" t="s">
        <v>39</v>
      </c>
      <c r="W134" s="50">
        <v>1.2037246589999999</v>
      </c>
      <c r="X134" s="49" t="s">
        <v>39</v>
      </c>
      <c r="Y134" s="50">
        <v>0.72992720306513414</v>
      </c>
      <c r="Z134" s="49" t="s">
        <v>39</v>
      </c>
      <c r="AA134" s="50">
        <v>1.4129631410256411</v>
      </c>
      <c r="AB134" s="49" t="s">
        <v>39</v>
      </c>
      <c r="AC134" s="50">
        <v>1.1757880658436215</v>
      </c>
    </row>
    <row r="135" spans="19:29" ht="15" customHeight="1">
      <c r="S135" s="1" t="s">
        <v>40</v>
      </c>
      <c r="T135" s="49" t="s">
        <v>40</v>
      </c>
      <c r="U135" s="50">
        <v>0.79009285714285704</v>
      </c>
      <c r="V135" s="49" t="s">
        <v>40</v>
      </c>
      <c r="W135" s="50">
        <v>0.83564218999999995</v>
      </c>
      <c r="X135" s="49" t="s">
        <v>40</v>
      </c>
      <c r="Y135" s="50">
        <v>1.2302536662703132</v>
      </c>
      <c r="Z135" s="49" t="s">
        <v>40</v>
      </c>
      <c r="AA135" s="50">
        <v>1.0898003846153845</v>
      </c>
      <c r="AB135" s="49" t="s">
        <v>40</v>
      </c>
      <c r="AC135" s="50">
        <v>1.2414188712522045</v>
      </c>
    </row>
    <row r="136" spans="19:29" ht="15" customHeight="1">
      <c r="S136" s="1" t="s">
        <v>107</v>
      </c>
      <c r="T136" s="49" t="s">
        <v>107</v>
      </c>
      <c r="U136" s="50">
        <v>1.2016165333333335</v>
      </c>
      <c r="V136" s="49" t="s">
        <v>107</v>
      </c>
      <c r="W136" s="50">
        <v>1.1403025090000001</v>
      </c>
      <c r="X136" s="49" t="s">
        <v>107</v>
      </c>
      <c r="Y136" s="50">
        <v>1.6237662835249043</v>
      </c>
      <c r="Z136" s="49" t="s">
        <v>107</v>
      </c>
      <c r="AA136" s="50">
        <v>1.3196918016194332</v>
      </c>
      <c r="AB136" s="1" t="s">
        <v>107</v>
      </c>
      <c r="AC136" s="50">
        <v>1.3213442818694177</v>
      </c>
    </row>
    <row r="137" spans="19:29" ht="15" customHeight="1">
      <c r="S137" s="1" t="s">
        <v>41</v>
      </c>
      <c r="T137" s="49" t="s">
        <v>41</v>
      </c>
      <c r="U137" s="50">
        <v>0.9412867387387388</v>
      </c>
      <c r="V137" s="49" t="s">
        <v>41</v>
      </c>
      <c r="W137" s="50">
        <v>1.0363051750000001</v>
      </c>
      <c r="X137" s="49" t="s">
        <v>41</v>
      </c>
      <c r="Y137" s="50">
        <v>1.0265938528533092</v>
      </c>
      <c r="Z137" s="49" t="s">
        <v>41</v>
      </c>
      <c r="AA137" s="50">
        <v>0.98927318514818441</v>
      </c>
      <c r="AB137" s="49" t="s">
        <v>41</v>
      </c>
      <c r="AC137" s="50">
        <v>1.0048172839506173</v>
      </c>
    </row>
    <row r="138" spans="19:29" ht="15" customHeight="1">
      <c r="S138" s="1" t="s">
        <v>42</v>
      </c>
      <c r="T138" s="49" t="s">
        <v>42</v>
      </c>
      <c r="U138" s="50">
        <v>0.89753850505050492</v>
      </c>
      <c r="V138" s="49" t="s">
        <v>42</v>
      </c>
      <c r="W138" s="50">
        <v>0.93883023200000004</v>
      </c>
      <c r="X138" s="49" t="s">
        <v>42</v>
      </c>
      <c r="Y138" s="50">
        <v>1.0496146452635753</v>
      </c>
      <c r="Z138" s="49" t="s">
        <v>42</v>
      </c>
      <c r="AA138" s="50">
        <v>1.0537905888359425</v>
      </c>
      <c r="AB138" s="49" t="s">
        <v>43</v>
      </c>
      <c r="AC138" s="50">
        <v>0.83227597109304396</v>
      </c>
    </row>
    <row r="139" spans="19:29" ht="15" customHeight="1">
      <c r="S139" s="1" t="s">
        <v>44</v>
      </c>
      <c r="T139" s="49" t="s">
        <v>44</v>
      </c>
      <c r="U139" s="50">
        <v>0.9791562399999999</v>
      </c>
      <c r="V139" s="49" t="s">
        <v>44</v>
      </c>
      <c r="W139" s="50">
        <v>0.95051626899999997</v>
      </c>
      <c r="X139" s="49" t="s">
        <v>44</v>
      </c>
      <c r="Y139" s="50">
        <v>1.109548514031272</v>
      </c>
      <c r="Z139" s="49" t="s">
        <v>44</v>
      </c>
      <c r="AA139" s="50">
        <v>0.94982065590659304</v>
      </c>
      <c r="AB139" s="49" t="s">
        <v>44</v>
      </c>
      <c r="AC139" s="50">
        <v>0.99274547101449262</v>
      </c>
    </row>
    <row r="140" spans="19:29" ht="15" customHeight="1">
      <c r="S140" s="1" t="s">
        <v>45</v>
      </c>
      <c r="T140" s="49" t="s">
        <v>45</v>
      </c>
      <c r="U140" s="50">
        <v>1.1083664516129033</v>
      </c>
      <c r="V140" s="49" t="s">
        <v>45</v>
      </c>
      <c r="W140" s="50">
        <v>1.0775665889999999</v>
      </c>
      <c r="X140" s="49" t="s">
        <v>45</v>
      </c>
      <c r="Y140" s="50">
        <v>1.1224885057471263</v>
      </c>
      <c r="Z140" s="49" t="s">
        <v>45</v>
      </c>
      <c r="AA140" s="50">
        <v>1.2865120192307697</v>
      </c>
      <c r="AB140" s="49" t="s">
        <v>48</v>
      </c>
      <c r="AC140" s="50">
        <v>1.6693235596707821</v>
      </c>
    </row>
    <row r="141" spans="19:29" ht="15" customHeight="1">
      <c r="S141" s="1" t="s">
        <v>46</v>
      </c>
      <c r="T141" s="49" t="s">
        <v>46</v>
      </c>
      <c r="U141" s="50">
        <v>1.1785352</v>
      </c>
      <c r="V141" s="49" t="s">
        <v>46</v>
      </c>
      <c r="W141" s="50">
        <v>1.097826003</v>
      </c>
      <c r="X141" s="49" t="s">
        <v>46</v>
      </c>
      <c r="Y141" s="50">
        <v>0.81929885057471274</v>
      </c>
      <c r="Z141" s="49" t="s">
        <v>46</v>
      </c>
      <c r="AA141" s="50">
        <v>0.97275859247135843</v>
      </c>
      <c r="AB141" s="49" t="s">
        <v>45</v>
      </c>
      <c r="AC141" s="50">
        <v>1.7130160818713454</v>
      </c>
    </row>
    <row r="142" spans="19:29" ht="15" customHeight="1">
      <c r="S142" s="1" t="s">
        <v>47</v>
      </c>
      <c r="T142" s="49" t="s">
        <v>47</v>
      </c>
      <c r="U142" s="50">
        <v>0.93865277419354842</v>
      </c>
      <c r="V142" s="49" t="s">
        <v>47</v>
      </c>
      <c r="W142" s="50">
        <v>0.96090126600000003</v>
      </c>
      <c r="X142" s="49" t="s">
        <v>47</v>
      </c>
      <c r="Y142" s="50">
        <v>0.97142212227219693</v>
      </c>
      <c r="Z142" s="49" t="s">
        <v>47</v>
      </c>
      <c r="AA142" s="50">
        <v>1.1808337912087912</v>
      </c>
      <c r="AB142" s="49" t="s">
        <v>47</v>
      </c>
      <c r="AC142" s="50">
        <v>1.2736163522012578</v>
      </c>
    </row>
    <row r="143" spans="19:29" ht="15" customHeight="1">
      <c r="S143" s="1" t="s">
        <v>49</v>
      </c>
      <c r="T143" s="49" t="s">
        <v>49</v>
      </c>
      <c r="U143" s="50">
        <v>0.99621300000000035</v>
      </c>
      <c r="V143" s="49" t="s">
        <v>49</v>
      </c>
      <c r="W143" s="50">
        <v>0.79652458400000004</v>
      </c>
      <c r="X143" s="49" t="s">
        <v>49</v>
      </c>
      <c r="Y143" s="50">
        <v>1.0472515325670497</v>
      </c>
      <c r="Z143" s="49" t="s">
        <v>49</v>
      </c>
      <c r="AA143" s="50">
        <v>1.0278767834987592</v>
      </c>
      <c r="AB143" s="49" t="s">
        <v>49</v>
      </c>
      <c r="AC143" s="50">
        <v>1.004602564102564</v>
      </c>
    </row>
    <row r="144" spans="19:29" ht="15" customHeight="1">
      <c r="S144" s="1" t="s">
        <v>50</v>
      </c>
      <c r="T144" s="49" t="s">
        <v>50</v>
      </c>
      <c r="U144" s="50">
        <v>0.88160296296296281</v>
      </c>
      <c r="V144" s="49" t="s">
        <v>50</v>
      </c>
      <c r="W144" s="50">
        <v>0.98128022299999995</v>
      </c>
      <c r="X144" s="49" t="s">
        <v>50</v>
      </c>
      <c r="Y144" s="50">
        <v>1.0004082255747124</v>
      </c>
      <c r="Z144" s="49" t="s">
        <v>50</v>
      </c>
      <c r="AA144" s="50">
        <v>1.1149769230769233</v>
      </c>
      <c r="AB144" s="49" t="s">
        <v>50</v>
      </c>
      <c r="AC144" s="50">
        <v>0.84329121278140884</v>
      </c>
    </row>
    <row r="145" spans="19:29" ht="15" customHeight="1">
      <c r="S145" s="1" t="s">
        <v>51</v>
      </c>
      <c r="T145" s="49" t="s">
        <v>51</v>
      </c>
      <c r="U145" s="50">
        <v>0.78385485714285708</v>
      </c>
      <c r="V145" s="49" t="s">
        <v>51</v>
      </c>
      <c r="W145" s="50">
        <v>0.904797344</v>
      </c>
      <c r="X145" s="49" t="s">
        <v>51</v>
      </c>
      <c r="Y145" s="50">
        <v>1.0415208711433759</v>
      </c>
      <c r="Z145" s="49" t="s">
        <v>51</v>
      </c>
      <c r="AA145" s="50">
        <v>1.0293143812709029</v>
      </c>
      <c r="AB145" s="49" t="s">
        <v>51</v>
      </c>
      <c r="AC145" s="50">
        <v>0.91929953703703704</v>
      </c>
    </row>
    <row r="146" spans="19:29" ht="15" customHeight="1">
      <c r="S146" s="1" t="s">
        <v>52</v>
      </c>
      <c r="T146" s="49" t="s">
        <v>52</v>
      </c>
      <c r="U146" s="50">
        <v>1.0076621818181819</v>
      </c>
      <c r="V146" s="49" t="s">
        <v>52</v>
      </c>
      <c r="W146" s="50">
        <v>1.034403993</v>
      </c>
      <c r="X146" s="49" t="s">
        <v>52</v>
      </c>
      <c r="Y146" s="50">
        <v>1.2830771072796934</v>
      </c>
      <c r="Z146" s="49" t="s">
        <v>52</v>
      </c>
      <c r="AA146" s="50">
        <v>1.0417664262820514</v>
      </c>
      <c r="AB146" s="49" t="s">
        <v>52</v>
      </c>
      <c r="AC146" s="50">
        <v>1.2100965608465606</v>
      </c>
    </row>
    <row r="147" spans="19:29" ht="15" customHeight="1">
      <c r="S147" s="1" t="s">
        <v>53</v>
      </c>
      <c r="T147" s="49" t="s">
        <v>53</v>
      </c>
      <c r="U147" s="50">
        <v>0.83840033333333308</v>
      </c>
      <c r="V147" s="49" t="s">
        <v>53</v>
      </c>
      <c r="W147" s="50">
        <v>0.83012070000000004</v>
      </c>
      <c r="X147" s="49" t="s">
        <v>53</v>
      </c>
      <c r="Y147" s="50">
        <v>0.89603358124859167</v>
      </c>
      <c r="Z147" s="49" t="s">
        <v>53</v>
      </c>
      <c r="AA147" s="50">
        <v>0.82911479591836745</v>
      </c>
      <c r="AB147" s="49" t="s">
        <v>53</v>
      </c>
      <c r="AC147" s="50">
        <v>0.76314533011272168</v>
      </c>
    </row>
    <row r="148" spans="19:29" ht="15" customHeight="1">
      <c r="S148" s="1" t="s">
        <v>54</v>
      </c>
      <c r="T148" s="49" t="s">
        <v>54</v>
      </c>
      <c r="U148" s="50">
        <v>0.98742882644628183</v>
      </c>
      <c r="V148" s="49" t="s">
        <v>54</v>
      </c>
      <c r="W148" s="50">
        <v>0.89597961599999998</v>
      </c>
      <c r="X148" s="49" t="s">
        <v>54</v>
      </c>
      <c r="Y148" s="50">
        <v>1.173191260225743</v>
      </c>
      <c r="Z148" s="49" t="s">
        <v>54</v>
      </c>
      <c r="AA148" s="50">
        <v>1.0982291799109984</v>
      </c>
      <c r="AB148" s="49" t="s">
        <v>55</v>
      </c>
      <c r="AC148" s="50">
        <v>0.81550617283950633</v>
      </c>
    </row>
    <row r="149" spans="19:29" ht="15" customHeight="1">
      <c r="S149" s="1" t="s">
        <v>56</v>
      </c>
      <c r="T149" s="49" t="s">
        <v>56</v>
      </c>
      <c r="U149" s="50">
        <v>1.1493211214953274</v>
      </c>
      <c r="V149" s="49" t="s">
        <v>56</v>
      </c>
      <c r="W149" s="50">
        <v>1.0623745760000001</v>
      </c>
      <c r="X149" s="49" t="s">
        <v>56</v>
      </c>
      <c r="Y149" s="50">
        <v>1.4350244373611516</v>
      </c>
      <c r="Z149" s="49" t="s">
        <v>56</v>
      </c>
      <c r="AA149" s="50">
        <v>1.2266199141767324</v>
      </c>
      <c r="AB149" s="49" t="s">
        <v>56</v>
      </c>
      <c r="AC149" s="50">
        <v>1.0428306737588651</v>
      </c>
    </row>
    <row r="150" spans="19:29" ht="15" customHeight="1">
      <c r="S150" s="1" t="s">
        <v>57</v>
      </c>
      <c r="T150" s="49" t="s">
        <v>57</v>
      </c>
      <c r="U150" s="50">
        <v>1.1032091294117645</v>
      </c>
      <c r="V150" s="49" t="s">
        <v>57</v>
      </c>
      <c r="W150" s="50">
        <v>1.3038721929999999</v>
      </c>
      <c r="X150" s="49" t="s">
        <v>57</v>
      </c>
      <c r="Y150" s="50">
        <v>1.5545566343042072</v>
      </c>
      <c r="Z150" s="49" t="s">
        <v>57</v>
      </c>
      <c r="AA150" s="50">
        <v>1.2809217162554429</v>
      </c>
      <c r="AB150" s="49" t="s">
        <v>57</v>
      </c>
      <c r="AC150" s="50">
        <v>1.2608422172172171</v>
      </c>
    </row>
    <row r="151" spans="19:29" ht="15" customHeight="1">
      <c r="S151" s="1" t="s">
        <v>58</v>
      </c>
      <c r="T151" s="49" t="s">
        <v>58</v>
      </c>
      <c r="U151" s="50">
        <v>1.3734419047619046</v>
      </c>
      <c r="V151" s="49" t="s">
        <v>58</v>
      </c>
      <c r="W151" s="50">
        <v>1.4901423110000001</v>
      </c>
      <c r="X151" s="49" t="s">
        <v>58</v>
      </c>
      <c r="Y151" s="50">
        <v>1.8153683158420792</v>
      </c>
      <c r="Z151" s="49" t="s">
        <v>58</v>
      </c>
      <c r="AA151" s="50">
        <v>1.3425819230769234</v>
      </c>
      <c r="AB151" s="49" t="s">
        <v>58</v>
      </c>
      <c r="AC151" s="50">
        <v>1.144662551440329</v>
      </c>
    </row>
    <row r="152" spans="19:29" ht="15" customHeight="1">
      <c r="S152" s="1" t="s">
        <v>59</v>
      </c>
      <c r="T152" s="49" t="s">
        <v>59</v>
      </c>
      <c r="U152" s="50">
        <v>1.3724000000000003</v>
      </c>
      <c r="V152" s="49" t="s">
        <v>59</v>
      </c>
      <c r="W152" s="50">
        <v>1.080586115</v>
      </c>
      <c r="X152" s="49" t="s">
        <v>59</v>
      </c>
      <c r="Y152" s="50">
        <v>1.5362471264367816</v>
      </c>
      <c r="Z152" s="49" t="s">
        <v>59</v>
      </c>
      <c r="AA152" s="50">
        <v>0.80780219780219775</v>
      </c>
      <c r="AB152" s="49" t="s">
        <v>59</v>
      </c>
      <c r="AC152" s="50">
        <v>1.0044629629629631</v>
      </c>
    </row>
    <row r="153" spans="19:29" ht="15" customHeight="1">
      <c r="S153" s="1" t="s">
        <v>60</v>
      </c>
      <c r="T153" s="49" t="s">
        <v>60</v>
      </c>
      <c r="U153" s="50">
        <v>1.2587320149812737</v>
      </c>
      <c r="V153" s="49" t="s">
        <v>60</v>
      </c>
      <c r="W153" s="50">
        <v>1.377352122</v>
      </c>
      <c r="X153" s="49" t="s">
        <v>60</v>
      </c>
      <c r="Y153" s="50">
        <v>1.6298061400609603</v>
      </c>
      <c r="Z153" s="49" t="s">
        <v>60</v>
      </c>
      <c r="AA153" s="50">
        <v>1.2667452628017148</v>
      </c>
      <c r="AB153" s="49" t="s">
        <v>60</v>
      </c>
      <c r="AC153" s="50">
        <v>1.239947823736145</v>
      </c>
    </row>
    <row r="154" spans="19:29" ht="15" customHeight="1">
      <c r="S154" s="1" t="s">
        <v>61</v>
      </c>
      <c r="T154" s="49" t="s">
        <v>61</v>
      </c>
      <c r="U154" s="50">
        <v>1.2064832000000001</v>
      </c>
      <c r="V154" s="49" t="s">
        <v>61</v>
      </c>
      <c r="W154" s="50">
        <v>1.1952503430000001</v>
      </c>
      <c r="X154" s="49" t="s">
        <v>61</v>
      </c>
      <c r="Y154" s="50">
        <v>1.2236714285714283</v>
      </c>
      <c r="Z154" s="49" t="s">
        <v>61</v>
      </c>
      <c r="AA154" s="50">
        <v>0.96422996794871785</v>
      </c>
      <c r="AB154" s="49" t="s">
        <v>61</v>
      </c>
      <c r="AC154" s="50">
        <v>0.81666543209876552</v>
      </c>
    </row>
    <row r="155" spans="19:29" ht="15" customHeight="1">
      <c r="S155" s="1" t="s">
        <v>62</v>
      </c>
      <c r="T155" s="49" t="s">
        <v>62</v>
      </c>
      <c r="U155" s="50">
        <v>1.2272059428571427</v>
      </c>
      <c r="V155" s="49" t="s">
        <v>62</v>
      </c>
      <c r="W155" s="50">
        <v>1.3657606040000001</v>
      </c>
      <c r="X155" s="49" t="s">
        <v>62</v>
      </c>
      <c r="Y155" s="50">
        <v>1.7424245153542628</v>
      </c>
      <c r="Z155" s="49" t="s">
        <v>62</v>
      </c>
      <c r="AA155" s="50">
        <v>1.5432765915119369</v>
      </c>
      <c r="AB155" s="49" t="s">
        <v>62</v>
      </c>
      <c r="AC155" s="50">
        <v>1.3035158062102508</v>
      </c>
    </row>
    <row r="156" spans="19:29" ht="15" customHeight="1">
      <c r="S156" s="1" t="s">
        <v>63</v>
      </c>
      <c r="T156" s="49" t="s">
        <v>63</v>
      </c>
      <c r="U156" s="50">
        <v>0.73852581818181806</v>
      </c>
      <c r="V156" s="49" t="s">
        <v>63</v>
      </c>
      <c r="W156" s="50">
        <v>0.83863663600000005</v>
      </c>
      <c r="X156" s="49" t="s">
        <v>63</v>
      </c>
      <c r="Y156" s="50">
        <v>1.2638866995073894</v>
      </c>
      <c r="Z156" s="49" t="s">
        <v>63</v>
      </c>
      <c r="AA156" s="50">
        <v>0.9472360139860142</v>
      </c>
      <c r="AB156" s="49" t="s">
        <v>63</v>
      </c>
      <c r="AC156" s="50">
        <v>0.98519929453262789</v>
      </c>
    </row>
    <row r="157" spans="19:29" ht="15" customHeight="1">
      <c r="S157" s="1" t="s">
        <v>64</v>
      </c>
      <c r="T157" s="49" t="s">
        <v>64</v>
      </c>
      <c r="U157" s="50">
        <v>1.1990846315789474</v>
      </c>
      <c r="V157" s="49" t="s">
        <v>64</v>
      </c>
      <c r="W157" s="50">
        <v>1.1184698390000001</v>
      </c>
      <c r="X157" s="49" t="s">
        <v>64</v>
      </c>
      <c r="Y157" s="50">
        <v>1.5158620689655173</v>
      </c>
      <c r="Z157" s="49" t="s">
        <v>64</v>
      </c>
      <c r="AA157" s="50">
        <v>0.83545367132867132</v>
      </c>
      <c r="AB157" s="49" t="s">
        <v>64</v>
      </c>
      <c r="AC157" s="50">
        <v>1.335621913580247</v>
      </c>
    </row>
    <row r="158" spans="19:29" ht="15" customHeight="1">
      <c r="S158" s="1" t="s">
        <v>65</v>
      </c>
      <c r="T158" s="49" t="s">
        <v>65</v>
      </c>
      <c r="U158" s="50">
        <v>0.50452294736842129</v>
      </c>
      <c r="V158" s="49" t="s">
        <v>65</v>
      </c>
      <c r="W158" s="50">
        <v>0.54408206800000003</v>
      </c>
      <c r="X158" s="49" t="s">
        <v>65</v>
      </c>
      <c r="Y158" s="50">
        <v>0.79734110885733622</v>
      </c>
      <c r="Z158" s="49" t="s">
        <v>65</v>
      </c>
      <c r="AA158" s="50">
        <v>0.8293844854469854</v>
      </c>
      <c r="AB158" s="49" t="s">
        <v>65</v>
      </c>
      <c r="AC158" s="50">
        <v>0.67805506822612083</v>
      </c>
    </row>
    <row r="159" spans="19:29" ht="15" customHeight="1">
      <c r="S159" s="1" t="s">
        <v>66</v>
      </c>
      <c r="T159" s="49" t="s">
        <v>66</v>
      </c>
      <c r="U159" s="50">
        <v>0.96314967088607595</v>
      </c>
      <c r="V159" s="49" t="s">
        <v>66</v>
      </c>
      <c r="W159" s="50">
        <v>1.251165831</v>
      </c>
      <c r="X159" s="49" t="s">
        <v>66</v>
      </c>
      <c r="Y159" s="50">
        <v>1.2930626710454294</v>
      </c>
      <c r="Z159" s="49" t="s">
        <v>66</v>
      </c>
      <c r="AA159" s="50">
        <v>1.2931659047919288</v>
      </c>
      <c r="AB159" s="49" t="s">
        <v>66</v>
      </c>
      <c r="AC159" s="50">
        <v>1.3336833964646471</v>
      </c>
    </row>
    <row r="160" spans="19:29" ht="15" customHeight="1">
      <c r="S160" s="1" t="s">
        <v>67</v>
      </c>
      <c r="T160" s="49" t="s">
        <v>67</v>
      </c>
      <c r="U160" s="50">
        <v>1.0189909743589745</v>
      </c>
      <c r="V160" s="49" t="s">
        <v>67</v>
      </c>
      <c r="W160" s="50">
        <v>1.32027717</v>
      </c>
      <c r="X160" s="49" t="s">
        <v>68</v>
      </c>
      <c r="Y160" s="50">
        <v>1.4458879310344832</v>
      </c>
      <c r="Z160" s="49" t="s">
        <v>68</v>
      </c>
      <c r="AA160" s="50">
        <v>1.1471314102564103</v>
      </c>
      <c r="AB160" s="49" t="s">
        <v>68</v>
      </c>
      <c r="AC160" s="50">
        <v>1.0817402263374485</v>
      </c>
    </row>
    <row r="161" spans="19:29" ht="15" customHeight="1">
      <c r="S161" s="1" t="s">
        <v>69</v>
      </c>
      <c r="T161" s="49" t="s">
        <v>69</v>
      </c>
      <c r="U161" s="50">
        <v>0.65925714782608735</v>
      </c>
      <c r="V161" s="49" t="s">
        <v>69</v>
      </c>
      <c r="W161" s="50">
        <v>0.72480733600000002</v>
      </c>
      <c r="X161" s="49" t="s">
        <v>69</v>
      </c>
      <c r="Y161" s="50">
        <v>0.7644639080459773</v>
      </c>
      <c r="Z161" s="49" t="s">
        <v>69</v>
      </c>
      <c r="AA161" s="50">
        <v>0.78600437499999953</v>
      </c>
      <c r="AB161" s="49" t="s">
        <v>69</v>
      </c>
      <c r="AC161" s="50">
        <v>0.78295802469135822</v>
      </c>
    </row>
    <row r="162" spans="19:29" ht="15" customHeight="1">
      <c r="S162" s="1" t="s">
        <v>70</v>
      </c>
      <c r="T162" s="49" t="s">
        <v>70</v>
      </c>
      <c r="U162" s="50">
        <v>0.74950400000000006</v>
      </c>
      <c r="V162" s="49" t="s">
        <v>70</v>
      </c>
      <c r="W162" s="50">
        <v>0.68426815200000002</v>
      </c>
      <c r="X162" s="49" t="s">
        <v>70</v>
      </c>
      <c r="Y162" s="50">
        <v>1.4071926977687628</v>
      </c>
      <c r="Z162" s="49" t="s">
        <v>70</v>
      </c>
      <c r="AA162" s="50">
        <v>1.021596153846154</v>
      </c>
      <c r="AB162" s="49" t="s">
        <v>70</v>
      </c>
      <c r="AC162" s="50">
        <v>0.99004497354497356</v>
      </c>
    </row>
    <row r="163" spans="19:29" ht="15" customHeight="1">
      <c r="S163" s="1" t="s">
        <v>71</v>
      </c>
      <c r="T163" s="49" t="s">
        <v>71</v>
      </c>
      <c r="U163" s="50">
        <v>0.74512977777777789</v>
      </c>
      <c r="V163" s="49" t="s">
        <v>71</v>
      </c>
      <c r="W163" s="50">
        <v>1.270788445</v>
      </c>
      <c r="X163" s="49" t="s">
        <v>71</v>
      </c>
      <c r="Y163" s="50">
        <v>1.2161222570532915</v>
      </c>
      <c r="Z163" s="49" t="s">
        <v>71</v>
      </c>
      <c r="AA163" s="50">
        <v>1.8190336538461538</v>
      </c>
      <c r="AB163" s="49" t="s">
        <v>71</v>
      </c>
      <c r="AC163" s="50">
        <v>0.71834259259259259</v>
      </c>
    </row>
    <row r="164" spans="19:29" ht="15" customHeight="1">
      <c r="S164" s="1" t="s">
        <v>72</v>
      </c>
      <c r="T164" s="49" t="s">
        <v>72</v>
      </c>
      <c r="U164" s="50">
        <v>1.0225766666666665</v>
      </c>
      <c r="V164" s="49" t="s">
        <v>72</v>
      </c>
      <c r="W164" s="50">
        <v>0.99168078900000001</v>
      </c>
      <c r="X164" s="49" t="s">
        <v>72</v>
      </c>
      <c r="Y164" s="50">
        <v>1.4950789924186838</v>
      </c>
      <c r="Z164" s="49" t="s">
        <v>72</v>
      </c>
      <c r="AA164" s="50">
        <v>1.3023136446886443</v>
      </c>
      <c r="AB164" s="49" t="s">
        <v>72</v>
      </c>
      <c r="AC164" s="50">
        <v>1.4010748456790123</v>
      </c>
    </row>
    <row r="165" spans="19:29" ht="15" customHeight="1">
      <c r="S165" s="1" t="s">
        <v>73</v>
      </c>
      <c r="T165" s="49" t="s">
        <v>73</v>
      </c>
      <c r="U165" s="50">
        <v>0.84953386666666675</v>
      </c>
      <c r="V165" s="49" t="s">
        <v>73</v>
      </c>
      <c r="W165" s="50">
        <v>0.92092834899999998</v>
      </c>
      <c r="X165" s="49" t="s">
        <v>73</v>
      </c>
      <c r="Y165" s="50">
        <v>0.9145350052246608</v>
      </c>
      <c r="Z165" s="49" t="s">
        <v>73</v>
      </c>
      <c r="AA165" s="50">
        <v>1.2118179595827903</v>
      </c>
      <c r="AB165" s="49" t="s">
        <v>73</v>
      </c>
      <c r="AC165" s="50">
        <v>1.3049613425925926</v>
      </c>
    </row>
    <row r="166" spans="19:29" ht="15" customHeight="1">
      <c r="S166" s="1" t="s">
        <v>74</v>
      </c>
      <c r="T166" s="49" t="s">
        <v>74</v>
      </c>
      <c r="U166" s="50">
        <v>0.5215280000000001</v>
      </c>
      <c r="V166" s="49" t="s">
        <v>74</v>
      </c>
      <c r="W166" s="50">
        <v>0.747361371</v>
      </c>
      <c r="X166" s="49" t="s">
        <v>74</v>
      </c>
      <c r="Y166" s="50">
        <v>1.0279616858237548</v>
      </c>
      <c r="Z166" s="49" t="s">
        <v>74</v>
      </c>
      <c r="AA166" s="50">
        <v>1.346170673076923</v>
      </c>
      <c r="AB166" s="49" t="s">
        <v>74</v>
      </c>
      <c r="AC166" s="50">
        <v>0.56297839506172831</v>
      </c>
    </row>
    <row r="167" spans="19:29" ht="15" customHeight="1">
      <c r="S167" s="1" t="s">
        <v>75</v>
      </c>
      <c r="T167" s="49" t="s">
        <v>75</v>
      </c>
      <c r="U167" s="50">
        <v>0.85012096000000004</v>
      </c>
      <c r="V167" s="49" t="s">
        <v>75</v>
      </c>
      <c r="W167" s="50">
        <v>0.76829030399999998</v>
      </c>
      <c r="X167" s="49" t="s">
        <v>75</v>
      </c>
      <c r="Y167" s="50">
        <v>0.75958348457350289</v>
      </c>
      <c r="Z167" s="49" t="s">
        <v>75</v>
      </c>
      <c r="AA167" s="50">
        <v>0.89269937782805431</v>
      </c>
      <c r="AB167" s="49" t="s">
        <v>76</v>
      </c>
      <c r="AC167" s="50">
        <v>0.8563451468710086</v>
      </c>
    </row>
    <row r="168" spans="19:29" ht="15" customHeight="1">
      <c r="S168" s="1" t="s">
        <v>77</v>
      </c>
      <c r="T168" s="49" t="s">
        <v>77</v>
      </c>
      <c r="U168" s="50">
        <v>1.0108533333333338</v>
      </c>
      <c r="V168" s="49" t="s">
        <v>77</v>
      </c>
      <c r="W168" s="50">
        <v>0.91303483399999996</v>
      </c>
      <c r="X168" s="49" t="s">
        <v>77</v>
      </c>
      <c r="Y168" s="50">
        <v>1.0602850574712641</v>
      </c>
      <c r="Z168" s="49" t="s">
        <v>77</v>
      </c>
      <c r="AA168" s="50">
        <v>1.1753975591715977</v>
      </c>
      <c r="AB168" s="49" t="s">
        <v>77</v>
      </c>
      <c r="AC168" s="50">
        <v>1.1510245370370373</v>
      </c>
    </row>
    <row r="169" spans="19:29" ht="15" customHeight="1">
      <c r="S169" s="1" t="s">
        <v>78</v>
      </c>
      <c r="T169" s="49" t="s">
        <v>78</v>
      </c>
      <c r="U169" s="50">
        <v>0.85650742857142848</v>
      </c>
      <c r="V169" s="49" t="s">
        <v>78</v>
      </c>
      <c r="W169" s="50">
        <v>1.2981943929999999</v>
      </c>
      <c r="X169" s="49" t="s">
        <v>78</v>
      </c>
      <c r="Y169" s="50">
        <v>1.471377011494253</v>
      </c>
      <c r="Z169" s="49" t="s">
        <v>78</v>
      </c>
      <c r="AA169" s="50">
        <v>1.4423096153846156</v>
      </c>
      <c r="AB169" s="49" t="s">
        <v>78</v>
      </c>
      <c r="AC169" s="50">
        <v>1.0686080246913578</v>
      </c>
    </row>
    <row r="170" spans="19:29" ht="15" customHeight="1">
      <c r="S170" s="1" t="s">
        <v>79</v>
      </c>
      <c r="T170" s="49" t="s">
        <v>79</v>
      </c>
      <c r="U170" s="50">
        <v>1.1487356842105261</v>
      </c>
      <c r="V170" s="49" t="s">
        <v>79</v>
      </c>
      <c r="W170" s="50">
        <v>1.104604532</v>
      </c>
      <c r="X170" s="49" t="s">
        <v>79</v>
      </c>
      <c r="Y170" s="50">
        <v>1.220994981382548</v>
      </c>
      <c r="Z170" s="49" t="s">
        <v>79</v>
      </c>
      <c r="AA170" s="50">
        <v>1.1151793589743593</v>
      </c>
      <c r="AB170" s="49" t="s">
        <v>79</v>
      </c>
      <c r="AC170" s="50">
        <v>0.99910457516339846</v>
      </c>
    </row>
    <row r="171" spans="19:29" ht="15" customHeight="1">
      <c r="S171" s="1" t="s">
        <v>80</v>
      </c>
      <c r="T171" s="49" t="s">
        <v>80</v>
      </c>
      <c r="U171" s="50">
        <v>1.0500875555555558</v>
      </c>
      <c r="V171" s="49" t="s">
        <v>80</v>
      </c>
      <c r="W171" s="50">
        <v>1.0483305460000001</v>
      </c>
      <c r="X171" s="49" t="s">
        <v>80</v>
      </c>
      <c r="Y171" s="50">
        <v>1.1611768837803322</v>
      </c>
      <c r="Z171" s="49" t="s">
        <v>80</v>
      </c>
      <c r="AA171" s="50">
        <v>1.0321220735785954</v>
      </c>
      <c r="AB171" s="49" t="s">
        <v>80</v>
      </c>
      <c r="AC171" s="50">
        <v>0.97906822612085787</v>
      </c>
    </row>
    <row r="172" spans="19:29" ht="15" customHeight="1">
      <c r="S172" s="1" t="s">
        <v>81</v>
      </c>
      <c r="T172" s="49" t="s">
        <v>81</v>
      </c>
      <c r="U172" s="50">
        <v>0.70657538461538449</v>
      </c>
      <c r="V172" s="49" t="s">
        <v>81</v>
      </c>
      <c r="W172" s="50">
        <v>0.690068758</v>
      </c>
      <c r="X172" s="49" t="s">
        <v>81</v>
      </c>
      <c r="Y172" s="50">
        <v>1.0387248140635565</v>
      </c>
      <c r="Z172" s="49" t="s">
        <v>81</v>
      </c>
      <c r="AA172" s="50">
        <v>1.0482535425101216</v>
      </c>
      <c r="AB172" s="49" t="s">
        <v>81</v>
      </c>
      <c r="AC172" s="50">
        <v>0.81410545267489709</v>
      </c>
    </row>
    <row r="173" spans="19:29" ht="15" customHeight="1">
      <c r="S173" s="1" t="s">
        <v>82</v>
      </c>
      <c r="T173" s="49" t="s">
        <v>82</v>
      </c>
      <c r="U173" s="50">
        <v>1.1818858867924533</v>
      </c>
      <c r="V173" s="49" t="s">
        <v>82</v>
      </c>
      <c r="W173" s="50">
        <v>1.227182507</v>
      </c>
      <c r="X173" s="49" t="s">
        <v>82</v>
      </c>
      <c r="Y173" s="50">
        <v>1.575276819923372</v>
      </c>
      <c r="Z173" s="49" t="s">
        <v>82</v>
      </c>
      <c r="AA173" s="50">
        <v>1.3952292899408283</v>
      </c>
      <c r="AB173" s="49" t="s">
        <v>83</v>
      </c>
      <c r="AC173" s="50">
        <v>1.0304980842911877</v>
      </c>
    </row>
    <row r="174" spans="19:29" ht="15" customHeight="1">
      <c r="S174" s="1" t="s">
        <v>84</v>
      </c>
      <c r="T174" s="49" t="s">
        <v>84</v>
      </c>
      <c r="U174" s="50">
        <v>1.1111364210526322</v>
      </c>
      <c r="V174" s="49" t="s">
        <v>84</v>
      </c>
      <c r="W174" s="50">
        <v>1.0224670119999999</v>
      </c>
      <c r="X174" s="49" t="s">
        <v>84</v>
      </c>
      <c r="Y174" s="50">
        <v>1.0734086617405583</v>
      </c>
      <c r="Z174" s="49" t="s">
        <v>84</v>
      </c>
      <c r="AA174" s="50">
        <v>1.0743988697705804</v>
      </c>
      <c r="AB174" s="49" t="s">
        <v>84</v>
      </c>
      <c r="AC174" s="50">
        <v>0.98630724715099671</v>
      </c>
    </row>
    <row r="175" spans="19:29" ht="15" customHeight="1">
      <c r="S175" s="1" t="s">
        <v>85</v>
      </c>
      <c r="T175" s="49" t="s">
        <v>85</v>
      </c>
      <c r="U175" s="50">
        <v>0.952824</v>
      </c>
      <c r="V175" s="49" t="s">
        <v>85</v>
      </c>
      <c r="W175" s="50">
        <v>1.345535047</v>
      </c>
      <c r="X175" s="49" t="s">
        <v>85</v>
      </c>
      <c r="Y175" s="50">
        <v>1.6598419540229887</v>
      </c>
      <c r="Z175" s="49" t="s">
        <v>85</v>
      </c>
      <c r="AA175" s="50">
        <v>1.0210216346153846</v>
      </c>
      <c r="AB175" s="49" t="s">
        <v>85</v>
      </c>
      <c r="AC175" s="50">
        <v>1.267372685185185</v>
      </c>
    </row>
    <row r="176" spans="19:29" ht="15" customHeight="1">
      <c r="S176" s="1" t="s">
        <v>86</v>
      </c>
      <c r="T176" s="49" t="s">
        <v>86</v>
      </c>
      <c r="U176" s="50">
        <v>1.17248847761194</v>
      </c>
      <c r="V176" s="49" t="s">
        <v>86</v>
      </c>
      <c r="W176" s="50">
        <v>1.195275265</v>
      </c>
      <c r="X176" s="49" t="s">
        <v>86</v>
      </c>
      <c r="Y176" s="50">
        <v>1.3866053178230167</v>
      </c>
      <c r="Z176" s="49" t="s">
        <v>86</v>
      </c>
      <c r="AA176" s="50">
        <v>1.2144667386185244</v>
      </c>
      <c r="AB176" s="49" t="s">
        <v>86</v>
      </c>
      <c r="AC176" s="50">
        <v>1.1934791412291412</v>
      </c>
    </row>
    <row r="177" spans="19:29" ht="15" customHeight="1">
      <c r="S177" s="1" t="s">
        <v>87</v>
      </c>
      <c r="T177" s="49" t="s">
        <v>87</v>
      </c>
      <c r="U177" s="50">
        <v>0.98194000000000026</v>
      </c>
      <c r="V177" s="49" t="s">
        <v>87</v>
      </c>
      <c r="W177" s="50">
        <v>1.09725641</v>
      </c>
      <c r="X177" s="49" t="s">
        <v>87</v>
      </c>
      <c r="Y177" s="50">
        <v>1.3981662835249042</v>
      </c>
      <c r="Z177" s="49" t="s">
        <v>87</v>
      </c>
      <c r="AA177" s="50">
        <v>1.2330848662207357</v>
      </c>
      <c r="AB177" s="49" t="s">
        <v>87</v>
      </c>
      <c r="AC177" s="50">
        <v>1.2538475308641976</v>
      </c>
    </row>
    <row r="178" spans="19:29" ht="15" customHeight="1">
      <c r="S178" s="1" t="s">
        <v>88</v>
      </c>
      <c r="T178" s="49" t="s">
        <v>88</v>
      </c>
      <c r="U178" s="50">
        <v>1.3406053333333334</v>
      </c>
      <c r="V178" s="49" t="s">
        <v>88</v>
      </c>
      <c r="W178" s="50">
        <v>1.202475701</v>
      </c>
      <c r="X178" s="49" t="s">
        <v>88</v>
      </c>
      <c r="Y178" s="50">
        <v>1.2424781609195403</v>
      </c>
      <c r="Z178" s="49" t="s">
        <v>88</v>
      </c>
      <c r="AA178" s="50">
        <v>1.3618269230769231</v>
      </c>
      <c r="AB178" s="49" t="s">
        <v>88</v>
      </c>
      <c r="AC178" s="50">
        <v>1.4965601851851855</v>
      </c>
    </row>
    <row r="179" spans="19:29" ht="15" customHeight="1">
      <c r="S179" s="1" t="s">
        <v>89</v>
      </c>
      <c r="T179" s="49" t="s">
        <v>89</v>
      </c>
      <c r="U179" s="50">
        <v>0.88091600000000025</v>
      </c>
      <c r="V179" s="49" t="s">
        <v>89</v>
      </c>
      <c r="W179" s="50">
        <v>0.85192056100000002</v>
      </c>
      <c r="X179" s="49" t="s">
        <v>89</v>
      </c>
      <c r="Y179" s="50">
        <v>0.82087011494252882</v>
      </c>
      <c r="Z179" s="49" t="s">
        <v>89</v>
      </c>
      <c r="AA179" s="50">
        <v>0.84252810650887588</v>
      </c>
      <c r="AB179" s="49" t="s">
        <v>89</v>
      </c>
      <c r="AC179" s="50">
        <v>0.83049166666666674</v>
      </c>
    </row>
    <row r="180" spans="19:29" ht="15" customHeight="1">
      <c r="S180" s="1" t="s">
        <v>90</v>
      </c>
      <c r="T180" s="49" t="s">
        <v>90</v>
      </c>
      <c r="U180" s="50">
        <v>1.2033409053497943</v>
      </c>
      <c r="V180" s="49" t="s">
        <v>90</v>
      </c>
      <c r="W180" s="50">
        <v>1.133334074</v>
      </c>
      <c r="X180" s="49" t="s">
        <v>90</v>
      </c>
      <c r="Y180" s="50">
        <v>1.3391602538499097</v>
      </c>
      <c r="Z180" s="49" t="s">
        <v>90</v>
      </c>
      <c r="AA180" s="50">
        <v>1.2861935664335664</v>
      </c>
      <c r="AB180" s="49" t="s">
        <v>91</v>
      </c>
      <c r="AC180" s="50">
        <v>1.0451352880658435</v>
      </c>
    </row>
    <row r="181" spans="19:29" ht="15" customHeight="1">
      <c r="S181" s="1" t="s">
        <v>108</v>
      </c>
      <c r="T181" s="49" t="s">
        <v>108</v>
      </c>
      <c r="U181" s="50">
        <v>1.0875484112149532</v>
      </c>
      <c r="V181" s="49" t="s">
        <v>108</v>
      </c>
      <c r="W181" s="50">
        <v>1.125760214</v>
      </c>
      <c r="X181" s="49" t="s">
        <v>108</v>
      </c>
      <c r="Y181" s="50">
        <v>1.3274800662731703</v>
      </c>
      <c r="Z181" s="49" t="s">
        <v>108</v>
      </c>
      <c r="AA181" s="50">
        <v>1.1039471369437734</v>
      </c>
      <c r="AB181" s="49" t="s">
        <v>109</v>
      </c>
      <c r="AC181" s="50">
        <v>1.0677674096251939</v>
      </c>
    </row>
    <row r="182" spans="19:29" ht="15" customHeight="1">
      <c r="S182" s="1" t="s">
        <v>92</v>
      </c>
      <c r="T182" s="49" t="s">
        <v>92</v>
      </c>
      <c r="U182" s="50">
        <v>1.8166750967741936</v>
      </c>
      <c r="V182" s="49" t="s">
        <v>92</v>
      </c>
      <c r="W182" s="50">
        <v>1.599676101</v>
      </c>
      <c r="X182" s="49" t="s">
        <v>92</v>
      </c>
      <c r="Y182" s="50">
        <v>1.4271706178160923</v>
      </c>
      <c r="Z182" s="49" t="s">
        <v>92</v>
      </c>
      <c r="AA182" s="50">
        <v>1.3129802350427353</v>
      </c>
      <c r="AB182" s="49" t="s">
        <v>92</v>
      </c>
      <c r="AC182" s="50">
        <v>1.1904670781893003</v>
      </c>
    </row>
    <row r="183" spans="19:29" ht="15" customHeight="1">
      <c r="S183" s="1" t="s">
        <v>93</v>
      </c>
      <c r="T183" s="49" t="s">
        <v>93</v>
      </c>
      <c r="U183" s="50">
        <v>1.3017575384615385</v>
      </c>
      <c r="V183" s="49" t="s">
        <v>93</v>
      </c>
      <c r="W183" s="50">
        <v>1.11578972</v>
      </c>
      <c r="X183" s="49" t="s">
        <v>93</v>
      </c>
      <c r="Y183" s="50">
        <v>1.4767610837438423</v>
      </c>
      <c r="Z183" s="49" t="s">
        <v>93</v>
      </c>
      <c r="AA183" s="50">
        <v>1.1500682692307695</v>
      </c>
      <c r="AB183" s="49" t="s">
        <v>93</v>
      </c>
      <c r="AC183" s="50">
        <v>0.68071825396825392</v>
      </c>
    </row>
    <row r="184" spans="19:29" ht="15" customHeight="1">
      <c r="S184" s="1" t="s">
        <v>94</v>
      </c>
      <c r="T184" s="49" t="s">
        <v>94</v>
      </c>
      <c r="U184" s="50">
        <v>1.0344774468085107</v>
      </c>
      <c r="V184" s="49" t="s">
        <v>94</v>
      </c>
      <c r="W184" s="50">
        <v>0.98858531699999996</v>
      </c>
      <c r="X184" s="49" t="s">
        <v>94</v>
      </c>
      <c r="Y184" s="50">
        <v>1.2915690739535888</v>
      </c>
      <c r="Z184" s="49" t="s">
        <v>94</v>
      </c>
      <c r="AA184" s="50">
        <v>1.2426464431586115</v>
      </c>
      <c r="AB184" s="49" t="s">
        <v>94</v>
      </c>
      <c r="AC184" s="50">
        <v>1.1449544402356899</v>
      </c>
    </row>
    <row r="185" spans="19:29" ht="15" customHeight="1">
      <c r="S185" s="1" t="s">
        <v>95</v>
      </c>
      <c r="T185" s="49" t="s">
        <v>95</v>
      </c>
      <c r="U185" s="50">
        <v>1.0833453793103449</v>
      </c>
      <c r="V185" s="49" t="s">
        <v>95</v>
      </c>
      <c r="W185" s="50">
        <v>1.0424289870000001</v>
      </c>
      <c r="X185" s="49" t="s">
        <v>95</v>
      </c>
      <c r="Y185" s="50">
        <v>0.94540447879508538</v>
      </c>
      <c r="Z185" s="49" t="s">
        <v>95</v>
      </c>
      <c r="AA185" s="50">
        <v>1.0684531957013572</v>
      </c>
      <c r="AB185" s="49" t="s">
        <v>95</v>
      </c>
      <c r="AC185" s="50">
        <v>0.94049440586419741</v>
      </c>
    </row>
    <row r="186" spans="19:29" ht="15" customHeight="1">
      <c r="S186" s="1" t="s">
        <v>96</v>
      </c>
      <c r="T186" s="49" t="s">
        <v>96</v>
      </c>
      <c r="U186" s="50">
        <v>1.2622025263157897</v>
      </c>
      <c r="V186" s="49" t="s">
        <v>96</v>
      </c>
      <c r="W186" s="50">
        <v>1.2791603540000001</v>
      </c>
      <c r="X186" s="49" t="s">
        <v>96</v>
      </c>
      <c r="Y186" s="50">
        <v>1.9130597701149425</v>
      </c>
      <c r="Z186" s="49" t="s">
        <v>96</v>
      </c>
      <c r="AA186" s="50">
        <v>1.0856171875000002</v>
      </c>
      <c r="AB186" s="49" t="s">
        <v>96</v>
      </c>
      <c r="AC186" s="50">
        <v>0.93871412037037039</v>
      </c>
    </row>
    <row r="187" spans="19:29" ht="15" customHeight="1">
      <c r="S187" s="1" t="s">
        <v>97</v>
      </c>
      <c r="T187" s="49" t="s">
        <v>97</v>
      </c>
      <c r="U187" s="50">
        <v>0.94903250000000017</v>
      </c>
      <c r="V187" s="49" t="s">
        <v>97</v>
      </c>
      <c r="W187" s="50">
        <v>1.0135765189999999</v>
      </c>
      <c r="X187" s="49" t="s">
        <v>97</v>
      </c>
      <c r="Y187" s="50">
        <v>1.4112117362371448</v>
      </c>
      <c r="Z187" s="49" t="s">
        <v>97</v>
      </c>
      <c r="AA187" s="50">
        <v>0.85708894230769239</v>
      </c>
      <c r="AB187" s="49" t="s">
        <v>97</v>
      </c>
      <c r="AC187" s="50">
        <v>1.0061123456790124</v>
      </c>
    </row>
    <row r="188" spans="19:29" ht="15" customHeight="1">
      <c r="S188" s="1" t="s">
        <v>98</v>
      </c>
      <c r="T188" s="49" t="s">
        <v>98</v>
      </c>
      <c r="U188" s="50">
        <v>1.0054434285714287</v>
      </c>
      <c r="V188" s="49" t="s">
        <v>98</v>
      </c>
      <c r="W188" s="50">
        <v>0.78601602100000001</v>
      </c>
      <c r="X188" s="49" t="s">
        <v>98</v>
      </c>
      <c r="Y188" s="50">
        <v>1.1519701149425288</v>
      </c>
      <c r="Z188" s="49" t="s">
        <v>98</v>
      </c>
      <c r="AA188" s="50">
        <v>1.0476009615384616</v>
      </c>
      <c r="AB188" s="49" t="s">
        <v>99</v>
      </c>
      <c r="AC188" s="50">
        <v>1.0788822751322751</v>
      </c>
    </row>
    <row r="189" spans="19:29" ht="15" customHeight="1">
      <c r="S189" s="1" t="s">
        <v>100</v>
      </c>
      <c r="T189" s="49" t="s">
        <v>100</v>
      </c>
      <c r="U189" s="50">
        <v>1.19801632</v>
      </c>
      <c r="V189" s="49" t="s">
        <v>100</v>
      </c>
      <c r="W189" s="50">
        <v>1.2050346139999999</v>
      </c>
      <c r="X189" s="49" t="s">
        <v>100</v>
      </c>
      <c r="Y189" s="50">
        <v>1.6876872605363984</v>
      </c>
      <c r="Z189" s="49" t="s">
        <v>100</v>
      </c>
      <c r="AA189" s="50">
        <v>1.3243472633136095</v>
      </c>
      <c r="AB189" s="49" t="s">
        <v>100</v>
      </c>
      <c r="AC189" s="50">
        <v>1.1666896433470504</v>
      </c>
    </row>
    <row r="190" spans="19:29" ht="15" customHeight="1">
      <c r="S190" s="1" t="s">
        <v>101</v>
      </c>
      <c r="T190" s="49" t="s">
        <v>101</v>
      </c>
      <c r="U190" s="50">
        <v>0.29336711111111113</v>
      </c>
      <c r="V190" s="49" t="s">
        <v>101</v>
      </c>
      <c r="W190" s="50">
        <v>0.37649948100000002</v>
      </c>
      <c r="X190" s="49" t="s">
        <v>101</v>
      </c>
      <c r="Y190" s="50">
        <v>0.5497810344827585</v>
      </c>
      <c r="Z190" s="49" t="s">
        <v>101</v>
      </c>
      <c r="AA190" s="50">
        <v>0.59240659340659341</v>
      </c>
      <c r="AB190" s="49" t="s">
        <v>101</v>
      </c>
      <c r="AC190" s="50">
        <v>0.55940648148148153</v>
      </c>
    </row>
    <row r="191" spans="19:29" ht="15" customHeight="1">
      <c r="S191" s="1" t="s">
        <v>102</v>
      </c>
      <c r="T191" s="49" t="s">
        <v>102</v>
      </c>
      <c r="U191" s="50">
        <v>0.34238400000000002</v>
      </c>
      <c r="V191" s="49" t="s">
        <v>102</v>
      </c>
      <c r="W191" s="50">
        <v>0.64885186900000003</v>
      </c>
      <c r="X191" s="49" t="s">
        <v>102</v>
      </c>
      <c r="Y191" s="50">
        <v>0.46716858237547892</v>
      </c>
      <c r="Z191" s="49" t="s">
        <v>102</v>
      </c>
      <c r="AA191" s="50">
        <v>1.0855146761133603</v>
      </c>
      <c r="AB191" s="49" t="s">
        <v>102</v>
      </c>
      <c r="AC191" s="50">
        <v>0.74742102396514165</v>
      </c>
    </row>
  </sheetData>
  <sheetProtection password="8805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1"/>
  <sheetViews>
    <sheetView topLeftCell="XFD1" zoomScale="80" zoomScaleNormal="80" workbookViewId="0">
      <selection sqref="A1:XFD1048576"/>
    </sheetView>
  </sheetViews>
  <sheetFormatPr defaultColWidth="0" defaultRowHeight="15" customHeight="1"/>
  <cols>
    <col min="1" max="16384" width="11.85546875" style="1" hidden="1"/>
  </cols>
  <sheetData>
    <row r="1" spans="1:27" ht="15" customHeight="1">
      <c r="A1" s="26"/>
      <c r="B1" s="27">
        <v>43470</v>
      </c>
      <c r="C1" s="28"/>
      <c r="D1" s="27">
        <v>43105</v>
      </c>
      <c r="E1" s="28"/>
      <c r="F1" s="27">
        <v>42740</v>
      </c>
      <c r="G1" s="28"/>
      <c r="H1" s="27">
        <v>42374</v>
      </c>
      <c r="I1" s="28"/>
      <c r="J1" s="27">
        <v>42009</v>
      </c>
      <c r="K1" s="29"/>
      <c r="L1" s="29"/>
      <c r="M1" s="29"/>
      <c r="N1" s="29"/>
      <c r="O1" s="29"/>
      <c r="P1" s="29"/>
      <c r="Q1" s="29"/>
      <c r="R1" s="26"/>
      <c r="S1" s="26"/>
    </row>
    <row r="2" spans="1:27" ht="15" customHeight="1">
      <c r="A2" s="26"/>
      <c r="B2" s="28">
        <v>2018</v>
      </c>
      <c r="C2" s="28"/>
      <c r="D2" s="28">
        <v>2017</v>
      </c>
      <c r="E2" s="28"/>
      <c r="F2" s="28">
        <v>2016</v>
      </c>
      <c r="G2" s="28"/>
      <c r="H2" s="28">
        <v>2015</v>
      </c>
      <c r="I2" s="28"/>
      <c r="J2" s="28">
        <v>2014</v>
      </c>
      <c r="K2" s="26"/>
      <c r="L2" s="26"/>
      <c r="M2" s="26"/>
      <c r="N2" s="26"/>
      <c r="O2" s="26"/>
      <c r="P2" s="26"/>
      <c r="Q2" s="26"/>
      <c r="R2" s="26"/>
      <c r="S2" s="26"/>
    </row>
    <row r="3" spans="1:27" ht="15" customHeight="1">
      <c r="A3" s="30" t="s">
        <v>0</v>
      </c>
      <c r="B3" s="31" t="s">
        <v>137</v>
      </c>
      <c r="C3" s="30" t="s">
        <v>0</v>
      </c>
      <c r="D3" s="31" t="s">
        <v>137</v>
      </c>
      <c r="E3" s="30" t="s">
        <v>0</v>
      </c>
      <c r="F3" s="31" t="s">
        <v>137</v>
      </c>
      <c r="G3" s="30" t="s">
        <v>0</v>
      </c>
      <c r="H3" s="31" t="s">
        <v>137</v>
      </c>
      <c r="I3" s="30" t="s">
        <v>0</v>
      </c>
      <c r="J3" s="31" t="s">
        <v>137</v>
      </c>
      <c r="K3" s="32"/>
      <c r="L3" s="32">
        <v>2014</v>
      </c>
      <c r="M3" s="32">
        <v>2015</v>
      </c>
      <c r="N3" s="32">
        <v>2016</v>
      </c>
      <c r="O3" s="32">
        <v>2017</v>
      </c>
      <c r="P3" s="32">
        <v>2018</v>
      </c>
      <c r="Q3" s="33" t="s">
        <v>2</v>
      </c>
      <c r="R3" s="33" t="s">
        <v>1</v>
      </c>
    </row>
    <row r="4" spans="1:27" ht="15" customHeight="1">
      <c r="A4" s="34" t="s">
        <v>3</v>
      </c>
      <c r="B4" s="35">
        <v>0.79299305644286233</v>
      </c>
      <c r="C4" s="34" t="s">
        <v>3</v>
      </c>
      <c r="D4" s="35">
        <v>0.68192747536493392</v>
      </c>
      <c r="E4" s="34" t="s">
        <v>3</v>
      </c>
      <c r="F4" s="35">
        <v>0.8531206924995306</v>
      </c>
      <c r="G4" s="34" t="s">
        <v>3</v>
      </c>
      <c r="H4" s="35">
        <v>0.70019595514807187</v>
      </c>
      <c r="I4" s="34" t="s">
        <v>3</v>
      </c>
      <c r="J4" s="35">
        <v>0.79528826796654406</v>
      </c>
      <c r="K4" s="26">
        <v>1</v>
      </c>
      <c r="L4" s="36">
        <f>J4</f>
        <v>0.79528826796654406</v>
      </c>
      <c r="M4" s="36">
        <f>H4</f>
        <v>0.70019595514807187</v>
      </c>
      <c r="N4" s="36">
        <f>F4</f>
        <v>0.8531206924995306</v>
      </c>
      <c r="O4" s="36">
        <f>D4</f>
        <v>0.68192747536493392</v>
      </c>
      <c r="P4" s="36">
        <f>B4</f>
        <v>0.79299305644286233</v>
      </c>
      <c r="Q4" s="36">
        <f>P4</f>
        <v>0.79299305644286233</v>
      </c>
      <c r="R4" s="36">
        <f>AVERAGE(L4:P4)</f>
        <v>0.76470508948438864</v>
      </c>
      <c r="T4" s="34" t="s">
        <v>3</v>
      </c>
      <c r="U4" s="62">
        <f>VLOOKUP(T4,$V$4:$AA$98,6,FALSE)</f>
        <v>0.79299305644286233</v>
      </c>
      <c r="V4" s="1" t="s">
        <v>0</v>
      </c>
      <c r="W4" s="1" t="s">
        <v>144</v>
      </c>
      <c r="X4" s="1" t="s">
        <v>145</v>
      </c>
      <c r="Y4" s="1" t="s">
        <v>146</v>
      </c>
      <c r="Z4" s="1" t="s">
        <v>147</v>
      </c>
      <c r="AA4" s="1" t="s">
        <v>148</v>
      </c>
    </row>
    <row r="5" spans="1:27" ht="15" customHeight="1">
      <c r="A5" s="37" t="s">
        <v>4</v>
      </c>
      <c r="B5" s="38">
        <v>1.0414623936237377</v>
      </c>
      <c r="C5" s="37" t="s">
        <v>4</v>
      </c>
      <c r="D5" s="38">
        <v>0.92306878554468286</v>
      </c>
      <c r="E5" s="37" t="s">
        <v>4</v>
      </c>
      <c r="F5" s="38">
        <v>0.88820828487669112</v>
      </c>
      <c r="G5" s="37" t="s">
        <v>4</v>
      </c>
      <c r="H5" s="38">
        <v>1.1293083225702121</v>
      </c>
      <c r="I5" s="37" t="s">
        <v>4</v>
      </c>
      <c r="J5" s="38">
        <v>0.99869431707282985</v>
      </c>
      <c r="K5" s="39">
        <v>2</v>
      </c>
      <c r="L5" s="36">
        <f t="shared" ref="L5:L68" si="0">J5</f>
        <v>0.99869431707282985</v>
      </c>
      <c r="M5" s="36">
        <f t="shared" ref="M5:M68" si="1">H5</f>
        <v>1.1293083225702121</v>
      </c>
      <c r="N5" s="36">
        <f t="shared" ref="N5:N68" si="2">F5</f>
        <v>0.88820828487669112</v>
      </c>
      <c r="O5" s="36">
        <f t="shared" ref="O5:O68" si="3">D5</f>
        <v>0.92306878554468286</v>
      </c>
      <c r="P5" s="36">
        <f t="shared" ref="P5:P68" si="4">B5</f>
        <v>1.0414623936237377</v>
      </c>
      <c r="Q5" s="36">
        <f t="shared" ref="Q5:Q68" si="5">P5</f>
        <v>1.0414623936237377</v>
      </c>
      <c r="R5" s="36">
        <f t="shared" ref="R5:R68" si="6">AVERAGE(L5:P5)</f>
        <v>0.99614842073763088</v>
      </c>
      <c r="T5" s="37" t="s">
        <v>4</v>
      </c>
      <c r="U5" s="62">
        <f t="shared" ref="U5:U68" si="7">VLOOKUP(T5,$V$4:$AA$98,6,FALSE)</f>
        <v>1.0414623936237377</v>
      </c>
      <c r="V5" s="1" t="s">
        <v>3</v>
      </c>
      <c r="W5" s="1">
        <v>48</v>
      </c>
      <c r="X5" s="1">
        <v>1.2156116959064325</v>
      </c>
      <c r="Y5" s="1">
        <v>0.71058821348628254</v>
      </c>
      <c r="Z5" s="1">
        <v>5.6938561540536697E-2</v>
      </c>
      <c r="AA5" s="1">
        <v>0.79299305644286233</v>
      </c>
    </row>
    <row r="6" spans="1:27" ht="15" customHeight="1">
      <c r="A6" s="34" t="s">
        <v>5</v>
      </c>
      <c r="B6" s="35">
        <v>0.61058427629154721</v>
      </c>
      <c r="C6" s="34" t="s">
        <v>5</v>
      </c>
      <c r="D6" s="35">
        <v>0.60603739529222644</v>
      </c>
      <c r="E6" s="34" t="s">
        <v>5</v>
      </c>
      <c r="F6" s="35">
        <v>0.72863453282551915</v>
      </c>
      <c r="G6" s="34" t="s">
        <v>5</v>
      </c>
      <c r="H6" s="35">
        <v>0.80789553915649437</v>
      </c>
      <c r="I6" s="34" t="s">
        <v>5</v>
      </c>
      <c r="J6" s="35">
        <v>0.58857838889856839</v>
      </c>
      <c r="K6" s="26">
        <v>3</v>
      </c>
      <c r="L6" s="36">
        <f t="shared" si="0"/>
        <v>0.58857838889856839</v>
      </c>
      <c r="M6" s="36">
        <f t="shared" si="1"/>
        <v>0.80789553915649437</v>
      </c>
      <c r="N6" s="36">
        <f t="shared" si="2"/>
        <v>0.72863453282551915</v>
      </c>
      <c r="O6" s="36">
        <f t="shared" si="3"/>
        <v>0.60603739529222644</v>
      </c>
      <c r="P6" s="36">
        <f t="shared" si="4"/>
        <v>0.61058427629154721</v>
      </c>
      <c r="Q6" s="36">
        <f t="shared" si="5"/>
        <v>0.61058427629154721</v>
      </c>
      <c r="R6" s="36">
        <f t="shared" si="6"/>
        <v>0.66834602649287123</v>
      </c>
      <c r="T6" s="34" t="s">
        <v>5</v>
      </c>
      <c r="U6" s="62">
        <f t="shared" si="7"/>
        <v>0.61058427629154721</v>
      </c>
      <c r="V6" s="1" t="s">
        <v>4</v>
      </c>
      <c r="W6" s="1">
        <v>85</v>
      </c>
      <c r="X6" s="1">
        <v>1.2398163663663664</v>
      </c>
      <c r="Y6" s="1">
        <v>0.25394288384875413</v>
      </c>
      <c r="Z6" s="1">
        <v>0.11404624323361992</v>
      </c>
      <c r="AA6" s="1">
        <v>1.0414623936237377</v>
      </c>
    </row>
    <row r="7" spans="1:27" ht="15" customHeight="1">
      <c r="A7" s="37" t="s">
        <v>6</v>
      </c>
      <c r="B7" s="38">
        <v>0.7369760984309518</v>
      </c>
      <c r="C7" s="37" t="s">
        <v>6</v>
      </c>
      <c r="D7" s="38">
        <v>0.77025256413359733</v>
      </c>
      <c r="E7" s="37" t="s">
        <v>6</v>
      </c>
      <c r="F7" s="38">
        <v>0.67491843142743457</v>
      </c>
      <c r="G7" s="37" t="s">
        <v>6</v>
      </c>
      <c r="H7" s="38">
        <v>0.85147729236397696</v>
      </c>
      <c r="I7" s="37" t="s">
        <v>6</v>
      </c>
      <c r="J7" s="38">
        <v>0.83829040861990545</v>
      </c>
      <c r="K7" s="39">
        <v>4</v>
      </c>
      <c r="L7" s="36">
        <f t="shared" si="0"/>
        <v>0.83829040861990545</v>
      </c>
      <c r="M7" s="36">
        <f t="shared" si="1"/>
        <v>0.85147729236397696</v>
      </c>
      <c r="N7" s="36">
        <f t="shared" si="2"/>
        <v>0.67491843142743457</v>
      </c>
      <c r="O7" s="36">
        <f t="shared" si="3"/>
        <v>0.77025256413359733</v>
      </c>
      <c r="P7" s="36">
        <f t="shared" si="4"/>
        <v>0.7369760984309518</v>
      </c>
      <c r="Q7" s="36">
        <f t="shared" si="5"/>
        <v>0.7369760984309518</v>
      </c>
      <c r="R7" s="36">
        <f t="shared" si="6"/>
        <v>0.77438295899517318</v>
      </c>
      <c r="T7" s="37" t="s">
        <v>6</v>
      </c>
      <c r="U7" s="62">
        <f t="shared" si="7"/>
        <v>0.7369760984309518</v>
      </c>
      <c r="V7" s="1" t="s">
        <v>5</v>
      </c>
      <c r="W7" s="1">
        <v>18</v>
      </c>
      <c r="X7" s="1">
        <v>1.021926388888889</v>
      </c>
      <c r="Y7" s="1">
        <v>0.89824807389554751</v>
      </c>
      <c r="Z7" s="1">
        <v>6.4808527816189357E-2</v>
      </c>
      <c r="AA7" s="1">
        <v>0.61058427629154721</v>
      </c>
    </row>
    <row r="8" spans="1:27" ht="15" customHeight="1">
      <c r="A8" s="34" t="s">
        <v>7</v>
      </c>
      <c r="B8" s="35">
        <v>0.32155493362509635</v>
      </c>
      <c r="C8" s="34" t="s">
        <v>7</v>
      </c>
      <c r="D8" s="35">
        <v>0.50175443801978159</v>
      </c>
      <c r="E8" s="34" t="s">
        <v>7</v>
      </c>
      <c r="F8" s="35">
        <v>0.35477838571465981</v>
      </c>
      <c r="G8" s="34" t="s">
        <v>7</v>
      </c>
      <c r="H8" s="35">
        <v>0.4386763542860363</v>
      </c>
      <c r="I8" s="34" t="s">
        <v>7</v>
      </c>
      <c r="J8" s="35">
        <v>0.54415659817257434</v>
      </c>
      <c r="K8" s="26">
        <v>5</v>
      </c>
      <c r="L8" s="36">
        <f t="shared" si="0"/>
        <v>0.54415659817257434</v>
      </c>
      <c r="M8" s="36">
        <f t="shared" si="1"/>
        <v>0.4386763542860363</v>
      </c>
      <c r="N8" s="36">
        <f t="shared" si="2"/>
        <v>0.35477838571465981</v>
      </c>
      <c r="O8" s="36">
        <f t="shared" si="3"/>
        <v>0.50175443801978159</v>
      </c>
      <c r="P8" s="36">
        <f t="shared" si="4"/>
        <v>0.32155493362509635</v>
      </c>
      <c r="Q8" s="36">
        <f t="shared" si="5"/>
        <v>0.32155493362509635</v>
      </c>
      <c r="R8" s="36">
        <f t="shared" si="6"/>
        <v>0.43218414196362964</v>
      </c>
      <c r="T8" s="34" t="s">
        <v>7</v>
      </c>
      <c r="U8" s="62">
        <f t="shared" si="7"/>
        <v>0.32155493362509635</v>
      </c>
      <c r="V8" s="1" t="s">
        <v>6</v>
      </c>
      <c r="W8" s="1">
        <v>50</v>
      </c>
      <c r="X8" s="1">
        <v>0.93043000000000009</v>
      </c>
      <c r="Y8" s="1">
        <v>0.3499957949444466</v>
      </c>
      <c r="Z8" s="1">
        <v>0.14186222011385058</v>
      </c>
      <c r="AA8" s="1">
        <v>0.7369760984309518</v>
      </c>
    </row>
    <row r="9" spans="1:27" ht="15" customHeight="1">
      <c r="A9" s="37" t="s">
        <v>8</v>
      </c>
      <c r="B9" s="38">
        <v>0.897767752412861</v>
      </c>
      <c r="C9" s="37" t="s">
        <v>8</v>
      </c>
      <c r="D9" s="38">
        <v>0.82020489335208435</v>
      </c>
      <c r="E9" s="37" t="s">
        <v>8</v>
      </c>
      <c r="F9" s="38">
        <v>0.85333596933545763</v>
      </c>
      <c r="G9" s="37" t="s">
        <v>8</v>
      </c>
      <c r="H9" s="38">
        <v>0.99090165515197404</v>
      </c>
      <c r="I9" s="37" t="s">
        <v>8</v>
      </c>
      <c r="J9" s="38">
        <v>1.0744284447700134</v>
      </c>
      <c r="K9" s="39">
        <v>6</v>
      </c>
      <c r="L9" s="36">
        <f t="shared" si="0"/>
        <v>1.0744284447700134</v>
      </c>
      <c r="M9" s="36">
        <f t="shared" si="1"/>
        <v>0.99090165515197404</v>
      </c>
      <c r="N9" s="36">
        <f t="shared" si="2"/>
        <v>0.85333596933545763</v>
      </c>
      <c r="O9" s="36">
        <f t="shared" si="3"/>
        <v>0.82020489335208435</v>
      </c>
      <c r="P9" s="36">
        <f t="shared" si="4"/>
        <v>0.897767752412861</v>
      </c>
      <c r="Q9" s="36">
        <f t="shared" si="5"/>
        <v>0.897767752412861</v>
      </c>
      <c r="R9" s="36">
        <f t="shared" si="6"/>
        <v>0.92732774300447807</v>
      </c>
      <c r="T9" s="37" t="s">
        <v>8</v>
      </c>
      <c r="U9" s="62">
        <f t="shared" si="7"/>
        <v>0.897767752412861</v>
      </c>
      <c r="V9" s="1" t="s">
        <v>7</v>
      </c>
      <c r="W9" s="1">
        <v>14</v>
      </c>
      <c r="X9" s="1">
        <v>0.79288148148148163</v>
      </c>
      <c r="Y9" s="1">
        <v>1.9543640337191819</v>
      </c>
      <c r="Z9" s="1">
        <v>0.10146919013305655</v>
      </c>
      <c r="AA9" s="1">
        <v>0.32155493362509635</v>
      </c>
    </row>
    <row r="10" spans="1:27" ht="15" customHeight="1">
      <c r="A10" s="34" t="s">
        <v>113</v>
      </c>
      <c r="B10" s="35">
        <v>0.28211894554926537</v>
      </c>
      <c r="C10" s="34" t="s">
        <v>113</v>
      </c>
      <c r="D10" s="35">
        <v>0.25787494328599186</v>
      </c>
      <c r="E10" s="34" t="s">
        <v>113</v>
      </c>
      <c r="F10" s="35">
        <v>0.36516757123480309</v>
      </c>
      <c r="G10" s="34" t="s">
        <v>113</v>
      </c>
      <c r="H10" s="35">
        <v>0.42625496640493848</v>
      </c>
      <c r="I10" s="34" t="s">
        <v>113</v>
      </c>
      <c r="J10" s="35">
        <v>0.30927157248367748</v>
      </c>
      <c r="K10" s="26">
        <v>7</v>
      </c>
      <c r="L10" s="36">
        <f t="shared" si="0"/>
        <v>0.30927157248367748</v>
      </c>
      <c r="M10" s="36">
        <f t="shared" si="1"/>
        <v>0.42625496640493848</v>
      </c>
      <c r="N10" s="36">
        <f t="shared" si="2"/>
        <v>0.36516757123480309</v>
      </c>
      <c r="O10" s="36">
        <f t="shared" si="3"/>
        <v>0.25787494328599186</v>
      </c>
      <c r="P10" s="36">
        <f t="shared" si="4"/>
        <v>0.28211894554926537</v>
      </c>
      <c r="Q10" s="36">
        <f t="shared" si="5"/>
        <v>0.28211894554926537</v>
      </c>
      <c r="R10" s="36">
        <f t="shared" si="6"/>
        <v>0.32813759979173529</v>
      </c>
      <c r="T10" s="34" t="s">
        <v>113</v>
      </c>
      <c r="U10" s="62">
        <f t="shared" si="7"/>
        <v>0.28211894554926537</v>
      </c>
      <c r="V10" s="1" t="s">
        <v>8</v>
      </c>
      <c r="W10" s="1">
        <v>52</v>
      </c>
      <c r="X10" s="1">
        <v>1.1667673333333335</v>
      </c>
      <c r="Y10" s="1">
        <v>0.39950878936117284</v>
      </c>
      <c r="Z10" s="1">
        <v>0.11574666707381789</v>
      </c>
      <c r="AA10" s="1">
        <v>0.897767752412861</v>
      </c>
    </row>
    <row r="11" spans="1:27" ht="15" customHeight="1">
      <c r="A11" s="37" t="s">
        <v>114</v>
      </c>
      <c r="B11" s="38">
        <v>0.36172564435326482</v>
      </c>
      <c r="C11" s="37" t="s">
        <v>114</v>
      </c>
      <c r="D11" s="38">
        <v>0.32382208090867243</v>
      </c>
      <c r="E11" s="37" t="s">
        <v>114</v>
      </c>
      <c r="F11" s="38">
        <v>0.32519161549619807</v>
      </c>
      <c r="G11" s="37" t="s">
        <v>114</v>
      </c>
      <c r="H11" s="38">
        <v>0.32020381405849624</v>
      </c>
      <c r="I11" s="37" t="s">
        <v>114</v>
      </c>
      <c r="J11" s="38">
        <v>0.32546809499818213</v>
      </c>
      <c r="K11" s="39">
        <v>8</v>
      </c>
      <c r="L11" s="36">
        <f t="shared" si="0"/>
        <v>0.32546809499818213</v>
      </c>
      <c r="M11" s="36">
        <f t="shared" si="1"/>
        <v>0.32020381405849624</v>
      </c>
      <c r="N11" s="36">
        <f t="shared" si="2"/>
        <v>0.32519161549619807</v>
      </c>
      <c r="O11" s="36">
        <f t="shared" si="3"/>
        <v>0.32382208090867243</v>
      </c>
      <c r="P11" s="36">
        <f t="shared" si="4"/>
        <v>0.36172564435326482</v>
      </c>
      <c r="Q11" s="36">
        <f t="shared" si="5"/>
        <v>0.36172564435326482</v>
      </c>
      <c r="R11" s="36">
        <f t="shared" si="6"/>
        <v>0.33128224996296274</v>
      </c>
      <c r="T11" s="37" t="s">
        <v>114</v>
      </c>
      <c r="U11" s="62">
        <f t="shared" si="7"/>
        <v>0.36172564435326482</v>
      </c>
      <c r="V11" s="1" t="s">
        <v>113</v>
      </c>
      <c r="W11" s="1">
        <v>10</v>
      </c>
      <c r="X11" s="1">
        <v>0.71343888888888884</v>
      </c>
      <c r="Y11" s="1">
        <v>2.0384779783807119</v>
      </c>
      <c r="Z11" s="1">
        <v>0.26006803610640039</v>
      </c>
      <c r="AA11" s="1">
        <v>0.28211894554926537</v>
      </c>
    </row>
    <row r="12" spans="1:27" ht="15" customHeight="1">
      <c r="A12" s="34" t="s">
        <v>9</v>
      </c>
      <c r="B12" s="35">
        <v>1.0338422578246964</v>
      </c>
      <c r="C12" s="34" t="s">
        <v>9</v>
      </c>
      <c r="D12" s="35">
        <v>1.0654071063656261</v>
      </c>
      <c r="E12" s="34" t="s">
        <v>9</v>
      </c>
      <c r="F12" s="35">
        <v>0.62985934731229398</v>
      </c>
      <c r="G12" s="34" t="s">
        <v>9</v>
      </c>
      <c r="H12" s="35">
        <v>0.80751082241661809</v>
      </c>
      <c r="I12" s="34" t="s">
        <v>9</v>
      </c>
      <c r="J12" s="35">
        <v>0.87953362645303657</v>
      </c>
      <c r="K12" s="26">
        <v>9</v>
      </c>
      <c r="L12" s="36">
        <f t="shared" si="0"/>
        <v>0.87953362645303657</v>
      </c>
      <c r="M12" s="36">
        <f t="shared" si="1"/>
        <v>0.80751082241661809</v>
      </c>
      <c r="N12" s="36">
        <f t="shared" si="2"/>
        <v>0.62985934731229398</v>
      </c>
      <c r="O12" s="36">
        <f t="shared" si="3"/>
        <v>1.0654071063656261</v>
      </c>
      <c r="P12" s="36">
        <f t="shared" si="4"/>
        <v>1.0338422578246964</v>
      </c>
      <c r="Q12" s="36">
        <f t="shared" si="5"/>
        <v>1.0338422578246964</v>
      </c>
      <c r="R12" s="36">
        <f t="shared" si="6"/>
        <v>0.88323063207445429</v>
      </c>
      <c r="T12" s="34" t="s">
        <v>9</v>
      </c>
      <c r="U12" s="62">
        <f t="shared" si="7"/>
        <v>1.0338422578246964</v>
      </c>
      <c r="V12" s="1" t="s">
        <v>114</v>
      </c>
      <c r="W12" s="1">
        <v>633</v>
      </c>
      <c r="X12" s="1">
        <v>0.56929422896758552</v>
      </c>
      <c r="Y12" s="1">
        <v>0.76510503786347417</v>
      </c>
      <c r="Z12" s="1">
        <v>0.26985998983947729</v>
      </c>
      <c r="AA12" s="1">
        <v>0.36172564435326482</v>
      </c>
    </row>
    <row r="13" spans="1:27" ht="15" customHeight="1">
      <c r="A13" s="37" t="s">
        <v>10</v>
      </c>
      <c r="B13" s="38">
        <v>1.0006310353440184</v>
      </c>
      <c r="C13" s="37" t="s">
        <v>10</v>
      </c>
      <c r="D13" s="38">
        <v>0.57882409253398059</v>
      </c>
      <c r="E13" s="37" t="s">
        <v>10</v>
      </c>
      <c r="F13" s="38">
        <v>0.74047682126893122</v>
      </c>
      <c r="G13" s="37" t="s">
        <v>10</v>
      </c>
      <c r="H13" s="38">
        <v>0.94777563904035644</v>
      </c>
      <c r="I13" s="37" t="s">
        <v>10</v>
      </c>
      <c r="J13" s="38">
        <v>0.93421408845868792</v>
      </c>
      <c r="K13" s="39">
        <v>10</v>
      </c>
      <c r="L13" s="36">
        <f t="shared" si="0"/>
        <v>0.93421408845868792</v>
      </c>
      <c r="M13" s="36">
        <f t="shared" si="1"/>
        <v>0.94777563904035644</v>
      </c>
      <c r="N13" s="36">
        <f t="shared" si="2"/>
        <v>0.74047682126893122</v>
      </c>
      <c r="O13" s="36">
        <f t="shared" si="3"/>
        <v>0.57882409253398059</v>
      </c>
      <c r="P13" s="36">
        <f t="shared" si="4"/>
        <v>1.0006310353440184</v>
      </c>
      <c r="Q13" s="36">
        <f t="shared" si="5"/>
        <v>1.0006310353440184</v>
      </c>
      <c r="R13" s="36">
        <f t="shared" si="6"/>
        <v>0.84038433532919488</v>
      </c>
      <c r="T13" s="37" t="s">
        <v>10</v>
      </c>
      <c r="U13" s="62">
        <f t="shared" si="7"/>
        <v>1.0006310353440184</v>
      </c>
      <c r="V13" s="1" t="s">
        <v>9</v>
      </c>
      <c r="W13" s="1">
        <v>31</v>
      </c>
      <c r="X13" s="1">
        <v>1.2988324074074074</v>
      </c>
      <c r="Y13" s="1">
        <v>0.34175445699717727</v>
      </c>
      <c r="Z13" s="1">
        <v>2.5475438233270621E-2</v>
      </c>
      <c r="AA13" s="1">
        <v>1.0338422578246964</v>
      </c>
    </row>
    <row r="14" spans="1:27" ht="15" customHeight="1">
      <c r="A14" s="34" t="s">
        <v>11</v>
      </c>
      <c r="B14" s="35">
        <v>0.48953272026419786</v>
      </c>
      <c r="C14" s="34" t="s">
        <v>11</v>
      </c>
      <c r="D14" s="35">
        <v>0.54611051667256261</v>
      </c>
      <c r="E14" s="34" t="s">
        <v>11</v>
      </c>
      <c r="F14" s="35">
        <v>0.68486797279319755</v>
      </c>
      <c r="G14" s="34" t="s">
        <v>11</v>
      </c>
      <c r="H14" s="35">
        <v>0.73934832091720948</v>
      </c>
      <c r="I14" s="34" t="s">
        <v>11</v>
      </c>
      <c r="J14" s="35">
        <v>0.82019745245539988</v>
      </c>
      <c r="K14" s="26">
        <v>11</v>
      </c>
      <c r="L14" s="36">
        <f t="shared" si="0"/>
        <v>0.82019745245539988</v>
      </c>
      <c r="M14" s="36">
        <f t="shared" si="1"/>
        <v>0.73934832091720948</v>
      </c>
      <c r="N14" s="36">
        <f t="shared" si="2"/>
        <v>0.68486797279319755</v>
      </c>
      <c r="O14" s="36">
        <f t="shared" si="3"/>
        <v>0.54611051667256261</v>
      </c>
      <c r="P14" s="36">
        <f t="shared" si="4"/>
        <v>0.48953272026419786</v>
      </c>
      <c r="Q14" s="36">
        <f t="shared" si="5"/>
        <v>0.48953272026419786</v>
      </c>
      <c r="R14" s="36">
        <f t="shared" si="6"/>
        <v>0.65601139662051344</v>
      </c>
      <c r="T14" s="34" t="s">
        <v>11</v>
      </c>
      <c r="U14" s="62">
        <f t="shared" si="7"/>
        <v>0.48953272026419786</v>
      </c>
      <c r="V14" s="1" t="s">
        <v>10</v>
      </c>
      <c r="W14" s="1">
        <v>37</v>
      </c>
      <c r="X14" s="1">
        <v>1.1772472222222226</v>
      </c>
      <c r="Y14" s="1">
        <v>0.23533974147621514</v>
      </c>
      <c r="Z14" s="1">
        <v>3.8673485430949325E-2</v>
      </c>
      <c r="AA14" s="1">
        <v>1.0006310353440184</v>
      </c>
    </row>
    <row r="15" spans="1:27" ht="15" customHeight="1">
      <c r="A15" s="37" t="s">
        <v>115</v>
      </c>
      <c r="B15" s="38">
        <v>0.37394042679741007</v>
      </c>
      <c r="C15" s="37" t="s">
        <v>115</v>
      </c>
      <c r="D15" s="38">
        <v>0.40469035256331115</v>
      </c>
      <c r="E15" s="37" t="s">
        <v>115</v>
      </c>
      <c r="F15" s="38">
        <v>0.35818989698779063</v>
      </c>
      <c r="G15" s="37" t="s">
        <v>115</v>
      </c>
      <c r="H15" s="38">
        <v>0.40408368428522534</v>
      </c>
      <c r="I15" s="37" t="s">
        <v>115</v>
      </c>
      <c r="J15" s="38">
        <v>0.32111696558493014</v>
      </c>
      <c r="K15" s="39">
        <v>12</v>
      </c>
      <c r="L15" s="36">
        <f t="shared" si="0"/>
        <v>0.32111696558493014</v>
      </c>
      <c r="M15" s="36">
        <f t="shared" si="1"/>
        <v>0.40408368428522534</v>
      </c>
      <c r="N15" s="36">
        <f t="shared" si="2"/>
        <v>0.35818989698779063</v>
      </c>
      <c r="O15" s="36">
        <f t="shared" si="3"/>
        <v>0.40469035256331115</v>
      </c>
      <c r="P15" s="36">
        <f t="shared" si="4"/>
        <v>0.37394042679741007</v>
      </c>
      <c r="Q15" s="36">
        <f t="shared" si="5"/>
        <v>0.37394042679741007</v>
      </c>
      <c r="R15" s="36">
        <f t="shared" si="6"/>
        <v>0.37240426524373349</v>
      </c>
      <c r="T15" s="37" t="s">
        <v>115</v>
      </c>
      <c r="U15" s="62">
        <f t="shared" si="7"/>
        <v>0.37394042679741007</v>
      </c>
      <c r="V15" s="1" t="s">
        <v>11</v>
      </c>
      <c r="W15" s="1">
        <v>24</v>
      </c>
      <c r="X15" s="1">
        <v>1.0202492753623189</v>
      </c>
      <c r="Y15" s="1">
        <v>1.4455051606811122</v>
      </c>
      <c r="Z15" s="1">
        <v>2.5439089377065353E-2</v>
      </c>
      <c r="AA15" s="1">
        <v>0.48953272026419786</v>
      </c>
    </row>
    <row r="16" spans="1:27" ht="15" customHeight="1">
      <c r="A16" s="34" t="s">
        <v>12</v>
      </c>
      <c r="B16" s="35">
        <v>0.87841295414948972</v>
      </c>
      <c r="C16" s="34" t="s">
        <v>12</v>
      </c>
      <c r="D16" s="35">
        <v>0.92340331828573674</v>
      </c>
      <c r="E16" s="34" t="s">
        <v>12</v>
      </c>
      <c r="F16" s="35">
        <v>0.83435153516479355</v>
      </c>
      <c r="G16" s="34" t="s">
        <v>12</v>
      </c>
      <c r="H16" s="35">
        <v>0.9365103420759282</v>
      </c>
      <c r="I16" s="34" t="s">
        <v>12</v>
      </c>
      <c r="J16" s="35">
        <v>0.88137103913236503</v>
      </c>
      <c r="K16" s="26">
        <v>13</v>
      </c>
      <c r="L16" s="36">
        <f t="shared" si="0"/>
        <v>0.88137103913236503</v>
      </c>
      <c r="M16" s="36">
        <f t="shared" si="1"/>
        <v>0.9365103420759282</v>
      </c>
      <c r="N16" s="36">
        <f t="shared" si="2"/>
        <v>0.83435153516479355</v>
      </c>
      <c r="O16" s="36">
        <f t="shared" si="3"/>
        <v>0.92340331828573674</v>
      </c>
      <c r="P16" s="36">
        <f t="shared" si="4"/>
        <v>0.87841295414948972</v>
      </c>
      <c r="Q16" s="36">
        <f t="shared" si="5"/>
        <v>0.87841295414948972</v>
      </c>
      <c r="R16" s="36">
        <f t="shared" si="6"/>
        <v>0.89080983776166267</v>
      </c>
      <c r="T16" s="34" t="s">
        <v>12</v>
      </c>
      <c r="U16" s="62">
        <f t="shared" si="7"/>
        <v>0.87841295414948972</v>
      </c>
      <c r="V16" s="1" t="s">
        <v>115</v>
      </c>
      <c r="W16" s="1">
        <v>38</v>
      </c>
      <c r="X16" s="1">
        <v>1.2061323529411769</v>
      </c>
      <c r="Y16" s="1">
        <v>2.967288785439341</v>
      </c>
      <c r="Z16" s="1">
        <v>0.22467023269429615</v>
      </c>
      <c r="AA16" s="1">
        <v>0.37394042679741007</v>
      </c>
    </row>
    <row r="17" spans="1:27" ht="15" customHeight="1">
      <c r="A17" s="37" t="s">
        <v>13</v>
      </c>
      <c r="B17" s="38">
        <v>0.96071259454825286</v>
      </c>
      <c r="C17" s="37" t="s">
        <v>13</v>
      </c>
      <c r="D17" s="38">
        <v>0.92986337075569614</v>
      </c>
      <c r="E17" s="37" t="s">
        <v>13</v>
      </c>
      <c r="F17" s="38">
        <v>0.81923809235567202</v>
      </c>
      <c r="G17" s="37" t="s">
        <v>13</v>
      </c>
      <c r="H17" s="38">
        <v>0.91144033161807425</v>
      </c>
      <c r="I17" s="37" t="s">
        <v>13</v>
      </c>
      <c r="J17" s="38">
        <v>0.94476184632883309</v>
      </c>
      <c r="K17" s="39">
        <v>14</v>
      </c>
      <c r="L17" s="36">
        <f t="shared" si="0"/>
        <v>0.94476184632883309</v>
      </c>
      <c r="M17" s="36">
        <f t="shared" si="1"/>
        <v>0.91144033161807425</v>
      </c>
      <c r="N17" s="36">
        <f t="shared" si="2"/>
        <v>0.81923809235567202</v>
      </c>
      <c r="O17" s="36">
        <f t="shared" si="3"/>
        <v>0.92986337075569614</v>
      </c>
      <c r="P17" s="36">
        <f t="shared" si="4"/>
        <v>0.96071259454825286</v>
      </c>
      <c r="Q17" s="36">
        <f t="shared" si="5"/>
        <v>0.96071259454825286</v>
      </c>
      <c r="R17" s="36">
        <f t="shared" si="6"/>
        <v>0.91320324712130563</v>
      </c>
      <c r="T17" s="37" t="s">
        <v>13</v>
      </c>
      <c r="U17" s="62">
        <f t="shared" si="7"/>
        <v>0.96071259454825286</v>
      </c>
      <c r="V17" s="1" t="s">
        <v>12</v>
      </c>
      <c r="W17" s="1">
        <v>42</v>
      </c>
      <c r="X17" s="1">
        <v>1.0957829059829063</v>
      </c>
      <c r="Y17" s="1">
        <v>0.32994345208077647</v>
      </c>
      <c r="Z17" s="1">
        <v>0.16112440310063644</v>
      </c>
      <c r="AA17" s="1">
        <v>0.87841295414948972</v>
      </c>
    </row>
    <row r="18" spans="1:27" ht="15" customHeight="1">
      <c r="A18" s="34" t="s">
        <v>14</v>
      </c>
      <c r="B18" s="35">
        <v>0.73978055152708699</v>
      </c>
      <c r="C18" s="34" t="s">
        <v>14</v>
      </c>
      <c r="D18" s="35">
        <v>0.61529675191468325</v>
      </c>
      <c r="E18" s="34" t="s">
        <v>14</v>
      </c>
      <c r="F18" s="35">
        <v>0.80125635138216977</v>
      </c>
      <c r="G18" s="34" t="s">
        <v>14</v>
      </c>
      <c r="H18" s="35">
        <v>0.87276827607351337</v>
      </c>
      <c r="I18" s="34" t="s">
        <v>14</v>
      </c>
      <c r="J18" s="35">
        <v>0.67473377784809552</v>
      </c>
      <c r="K18" s="26">
        <v>15</v>
      </c>
      <c r="L18" s="36">
        <f t="shared" si="0"/>
        <v>0.67473377784809552</v>
      </c>
      <c r="M18" s="36">
        <f t="shared" si="1"/>
        <v>0.87276827607351337</v>
      </c>
      <c r="N18" s="36">
        <f t="shared" si="2"/>
        <v>0.80125635138216977</v>
      </c>
      <c r="O18" s="36">
        <f t="shared" si="3"/>
        <v>0.61529675191468325</v>
      </c>
      <c r="P18" s="36">
        <f t="shared" si="4"/>
        <v>0.73978055152708699</v>
      </c>
      <c r="Q18" s="36">
        <f t="shared" si="5"/>
        <v>0.73978055152708699</v>
      </c>
      <c r="R18" s="36">
        <f t="shared" si="6"/>
        <v>0.74076714174910985</v>
      </c>
      <c r="T18" s="34" t="s">
        <v>14</v>
      </c>
      <c r="U18" s="62">
        <f t="shared" si="7"/>
        <v>0.73978055152708699</v>
      </c>
      <c r="V18" s="1" t="s">
        <v>13</v>
      </c>
      <c r="W18" s="1">
        <v>168</v>
      </c>
      <c r="X18" s="1">
        <v>1.217834063260341</v>
      </c>
      <c r="Y18" s="1">
        <v>0.35684826752027343</v>
      </c>
      <c r="Z18" s="1">
        <v>7.5971702667950225E-2</v>
      </c>
      <c r="AA18" s="1">
        <v>0.96071259454825286</v>
      </c>
    </row>
    <row r="19" spans="1:27" ht="15" customHeight="1">
      <c r="A19" s="37" t="s">
        <v>15</v>
      </c>
      <c r="B19" s="38">
        <v>1.0339921237819572</v>
      </c>
      <c r="C19" s="37" t="s">
        <v>15</v>
      </c>
      <c r="D19" s="38">
        <v>0.86381222569031679</v>
      </c>
      <c r="E19" s="37" t="s">
        <v>15</v>
      </c>
      <c r="F19" s="38">
        <v>0.65064470253296725</v>
      </c>
      <c r="G19" s="37" t="s">
        <v>15</v>
      </c>
      <c r="H19" s="38">
        <v>0.74482064561645078</v>
      </c>
      <c r="I19" s="37" t="s">
        <v>15</v>
      </c>
      <c r="J19" s="38">
        <v>0.6879339886259106</v>
      </c>
      <c r="K19" s="39">
        <v>16</v>
      </c>
      <c r="L19" s="36">
        <f t="shared" si="0"/>
        <v>0.6879339886259106</v>
      </c>
      <c r="M19" s="36">
        <f t="shared" si="1"/>
        <v>0.74482064561645078</v>
      </c>
      <c r="N19" s="36">
        <f t="shared" si="2"/>
        <v>0.65064470253296725</v>
      </c>
      <c r="O19" s="36">
        <f t="shared" si="3"/>
        <v>0.86381222569031679</v>
      </c>
      <c r="P19" s="36">
        <f t="shared" si="4"/>
        <v>1.0339921237819572</v>
      </c>
      <c r="Q19" s="36">
        <f t="shared" si="5"/>
        <v>1.0339921237819572</v>
      </c>
      <c r="R19" s="36">
        <f t="shared" si="6"/>
        <v>0.79624073724952049</v>
      </c>
      <c r="T19" s="37" t="s">
        <v>15</v>
      </c>
      <c r="U19" s="62">
        <f t="shared" si="7"/>
        <v>1.0339921237819572</v>
      </c>
      <c r="V19" s="1" t="s">
        <v>14</v>
      </c>
      <c r="W19" s="1">
        <v>14</v>
      </c>
      <c r="X19" s="1">
        <v>1.1320272727272729</v>
      </c>
      <c r="Y19" s="1">
        <v>0.70696049955263662</v>
      </c>
      <c r="Z19" s="1">
        <v>3.611261490082341E-2</v>
      </c>
      <c r="AA19" s="1">
        <v>0.73978055152708699</v>
      </c>
    </row>
    <row r="20" spans="1:27" ht="15" customHeight="1">
      <c r="A20" s="34" t="s">
        <v>16</v>
      </c>
      <c r="B20" s="35">
        <v>1.4243242899423636</v>
      </c>
      <c r="C20" s="34" t="s">
        <v>16</v>
      </c>
      <c r="D20" s="35">
        <v>1.621296348037762</v>
      </c>
      <c r="E20" s="34" t="s">
        <v>16</v>
      </c>
      <c r="F20" s="35">
        <v>1.1404634720591662</v>
      </c>
      <c r="G20" s="34" t="s">
        <v>16</v>
      </c>
      <c r="H20" s="35">
        <v>1.1846769854914765</v>
      </c>
      <c r="I20" s="34" t="s">
        <v>16</v>
      </c>
      <c r="J20" s="35">
        <v>0.93271745302507481</v>
      </c>
      <c r="K20" s="26">
        <v>17</v>
      </c>
      <c r="L20" s="36">
        <f t="shared" si="0"/>
        <v>0.93271745302507481</v>
      </c>
      <c r="M20" s="36">
        <f t="shared" si="1"/>
        <v>1.1846769854914765</v>
      </c>
      <c r="N20" s="36">
        <f t="shared" si="2"/>
        <v>1.1404634720591662</v>
      </c>
      <c r="O20" s="36">
        <f t="shared" si="3"/>
        <v>1.621296348037762</v>
      </c>
      <c r="P20" s="36">
        <f t="shared" si="4"/>
        <v>1.4243242899423636</v>
      </c>
      <c r="Q20" s="36">
        <f t="shared" si="5"/>
        <v>1.4243242899423636</v>
      </c>
      <c r="R20" s="36">
        <f t="shared" si="6"/>
        <v>1.2606957097111686</v>
      </c>
      <c r="T20" s="34" t="s">
        <v>16</v>
      </c>
      <c r="U20" s="62">
        <f t="shared" si="7"/>
        <v>1.4243242899423636</v>
      </c>
      <c r="V20" s="1" t="s">
        <v>15</v>
      </c>
      <c r="W20" s="1">
        <v>39</v>
      </c>
      <c r="X20" s="1">
        <v>1.5495339506172838</v>
      </c>
      <c r="Y20" s="1">
        <v>0.66479142987365314</v>
      </c>
      <c r="Z20" s="1">
        <v>7.3273412843062283E-2</v>
      </c>
      <c r="AA20" s="1">
        <v>1.0339921237819572</v>
      </c>
    </row>
    <row r="21" spans="1:27" ht="15" customHeight="1">
      <c r="A21" s="37" t="s">
        <v>17</v>
      </c>
      <c r="B21" s="38">
        <v>0.94024083735943609</v>
      </c>
      <c r="C21" s="37" t="s">
        <v>17</v>
      </c>
      <c r="D21" s="38">
        <v>0.87655951370736584</v>
      </c>
      <c r="E21" s="37" t="s">
        <v>17</v>
      </c>
      <c r="F21" s="38">
        <v>0.94257332203448596</v>
      </c>
      <c r="G21" s="37" t="s">
        <v>17</v>
      </c>
      <c r="H21" s="38">
        <v>0.96885212759399331</v>
      </c>
      <c r="I21" s="37" t="s">
        <v>17</v>
      </c>
      <c r="J21" s="38">
        <v>0.86225009252246809</v>
      </c>
      <c r="K21" s="39">
        <v>18</v>
      </c>
      <c r="L21" s="36">
        <f t="shared" si="0"/>
        <v>0.86225009252246809</v>
      </c>
      <c r="M21" s="36">
        <f t="shared" si="1"/>
        <v>0.96885212759399331</v>
      </c>
      <c r="N21" s="36">
        <f t="shared" si="2"/>
        <v>0.94257332203448596</v>
      </c>
      <c r="O21" s="36">
        <f t="shared" si="3"/>
        <v>0.87655951370736584</v>
      </c>
      <c r="P21" s="36">
        <f t="shared" si="4"/>
        <v>0.94024083735943609</v>
      </c>
      <c r="Q21" s="36">
        <f t="shared" si="5"/>
        <v>0.94024083735943609</v>
      </c>
      <c r="R21" s="36">
        <f t="shared" si="6"/>
        <v>0.91809517864354984</v>
      </c>
      <c r="T21" s="37" t="s">
        <v>17</v>
      </c>
      <c r="U21" s="62">
        <f t="shared" si="7"/>
        <v>0.94024083735943609</v>
      </c>
      <c r="V21" s="1" t="s">
        <v>16</v>
      </c>
      <c r="W21" s="1">
        <v>6</v>
      </c>
      <c r="X21" s="1">
        <v>1.8173888888888889</v>
      </c>
      <c r="Y21" s="1">
        <v>0.36795421915461962</v>
      </c>
      <c r="Z21" s="1">
        <v>3.1834855249125438E-2</v>
      </c>
      <c r="AA21" s="1">
        <v>1.4243242899423636</v>
      </c>
    </row>
    <row r="22" spans="1:27" ht="15" customHeight="1">
      <c r="A22" s="34" t="s">
        <v>18</v>
      </c>
      <c r="B22" s="35">
        <v>0.77608390003157435</v>
      </c>
      <c r="C22" s="34" t="s">
        <v>18</v>
      </c>
      <c r="D22" s="35">
        <v>0.87622348376819115</v>
      </c>
      <c r="E22" s="34" t="s">
        <v>18</v>
      </c>
      <c r="F22" s="35">
        <v>0.57306243568670479</v>
      </c>
      <c r="G22" s="34" t="s">
        <v>18</v>
      </c>
      <c r="H22" s="35">
        <v>0.36353698641070603</v>
      </c>
      <c r="I22" s="34" t="s">
        <v>18</v>
      </c>
      <c r="J22" s="35">
        <v>0.78455327645503514</v>
      </c>
      <c r="K22" s="26">
        <v>19</v>
      </c>
      <c r="L22" s="36">
        <f t="shared" si="0"/>
        <v>0.78455327645503514</v>
      </c>
      <c r="M22" s="36">
        <f t="shared" si="1"/>
        <v>0.36353698641070603</v>
      </c>
      <c r="N22" s="36">
        <f t="shared" si="2"/>
        <v>0.57306243568670479</v>
      </c>
      <c r="O22" s="36">
        <f t="shared" si="3"/>
        <v>0.87622348376819115</v>
      </c>
      <c r="P22" s="36">
        <f t="shared" si="4"/>
        <v>0.77608390003157435</v>
      </c>
      <c r="Q22" s="36">
        <f t="shared" si="5"/>
        <v>0.77608390003157435</v>
      </c>
      <c r="R22" s="36">
        <f t="shared" si="6"/>
        <v>0.67469201647044241</v>
      </c>
      <c r="T22" s="34" t="s">
        <v>18</v>
      </c>
      <c r="U22" s="62">
        <f t="shared" si="7"/>
        <v>0.77608390003157435</v>
      </c>
      <c r="V22" s="1" t="s">
        <v>17</v>
      </c>
      <c r="W22" s="1">
        <v>89</v>
      </c>
      <c r="X22" s="1">
        <v>1.1702732804232803</v>
      </c>
      <c r="Y22" s="1">
        <v>0.32620357667774469</v>
      </c>
      <c r="Z22" s="1">
        <v>0.10706858506641508</v>
      </c>
      <c r="AA22" s="1">
        <v>0.94024083735943609</v>
      </c>
    </row>
    <row r="23" spans="1:27" ht="15" customHeight="1">
      <c r="A23" s="37" t="s">
        <v>19</v>
      </c>
      <c r="B23" s="38">
        <v>0.98121258375809184</v>
      </c>
      <c r="C23" s="37" t="s">
        <v>19</v>
      </c>
      <c r="D23" s="38">
        <v>0.85462428956159142</v>
      </c>
      <c r="E23" s="37" t="s">
        <v>19</v>
      </c>
      <c r="F23" s="38">
        <v>0.78719714637625504</v>
      </c>
      <c r="G23" s="37" t="s">
        <v>19</v>
      </c>
      <c r="H23" s="38">
        <v>0.93552073597935304</v>
      </c>
      <c r="I23" s="37" t="s">
        <v>19</v>
      </c>
      <c r="J23" s="38">
        <v>0.93014010118070822</v>
      </c>
      <c r="K23" s="39">
        <v>20</v>
      </c>
      <c r="L23" s="36">
        <f t="shared" si="0"/>
        <v>0.93014010118070822</v>
      </c>
      <c r="M23" s="36">
        <f t="shared" si="1"/>
        <v>0.93552073597935304</v>
      </c>
      <c r="N23" s="36">
        <f t="shared" si="2"/>
        <v>0.78719714637625504</v>
      </c>
      <c r="O23" s="36">
        <f t="shared" si="3"/>
        <v>0.85462428956159142</v>
      </c>
      <c r="P23" s="36">
        <f t="shared" si="4"/>
        <v>0.98121258375809184</v>
      </c>
      <c r="Q23" s="36">
        <f t="shared" si="5"/>
        <v>0.98121258375809184</v>
      </c>
      <c r="R23" s="36">
        <f t="shared" si="6"/>
        <v>0.89773897137120007</v>
      </c>
      <c r="T23" s="37" t="s">
        <v>19</v>
      </c>
      <c r="U23" s="62">
        <f t="shared" si="7"/>
        <v>0.98121258375809184</v>
      </c>
      <c r="V23" s="1" t="s">
        <v>18</v>
      </c>
      <c r="W23" s="1">
        <v>23</v>
      </c>
      <c r="X23" s="1">
        <v>1.1683761111111113</v>
      </c>
      <c r="Y23" s="1">
        <v>0.67396873123911305</v>
      </c>
      <c r="Z23" s="1">
        <v>1.7525748445490121E-2</v>
      </c>
      <c r="AA23" s="1">
        <v>0.77608390003157435</v>
      </c>
    </row>
    <row r="24" spans="1:27" ht="15" customHeight="1">
      <c r="A24" s="34" t="s">
        <v>20</v>
      </c>
      <c r="B24" s="35">
        <v>1.413447108971565</v>
      </c>
      <c r="C24" s="34" t="s">
        <v>20</v>
      </c>
      <c r="D24" s="35">
        <v>0.86287516412398313</v>
      </c>
      <c r="E24" s="34" t="s">
        <v>20</v>
      </c>
      <c r="F24" s="35">
        <v>0.89077831679172848</v>
      </c>
      <c r="G24" s="34" t="s">
        <v>20</v>
      </c>
      <c r="H24" s="35">
        <v>1.1297239313790626</v>
      </c>
      <c r="I24" s="34" t="s">
        <v>20</v>
      </c>
      <c r="J24" s="35">
        <v>1.1129863157000026</v>
      </c>
      <c r="K24" s="26">
        <v>21</v>
      </c>
      <c r="L24" s="36">
        <f t="shared" si="0"/>
        <v>1.1129863157000026</v>
      </c>
      <c r="M24" s="36">
        <f t="shared" si="1"/>
        <v>1.1297239313790626</v>
      </c>
      <c r="N24" s="36">
        <f t="shared" si="2"/>
        <v>0.89077831679172848</v>
      </c>
      <c r="O24" s="36">
        <f t="shared" si="3"/>
        <v>0.86287516412398313</v>
      </c>
      <c r="P24" s="36">
        <f t="shared" si="4"/>
        <v>1.413447108971565</v>
      </c>
      <c r="Q24" s="36">
        <f t="shared" si="5"/>
        <v>1.413447108971565</v>
      </c>
      <c r="R24" s="36">
        <f t="shared" si="6"/>
        <v>1.0819621673932684</v>
      </c>
      <c r="T24" s="34" t="s">
        <v>20</v>
      </c>
      <c r="U24" s="62">
        <f t="shared" si="7"/>
        <v>1.413447108971565</v>
      </c>
      <c r="V24" s="1" t="s">
        <v>19</v>
      </c>
      <c r="W24" s="1">
        <v>119</v>
      </c>
      <c r="X24" s="1">
        <v>1.2695705612829324</v>
      </c>
      <c r="Y24" s="1">
        <v>0.39183894472071235</v>
      </c>
      <c r="Z24" s="1">
        <v>8.7474682304510429E-2</v>
      </c>
      <c r="AA24" s="1">
        <v>0.98121258375809184</v>
      </c>
    </row>
    <row r="25" spans="1:27" ht="15" customHeight="1">
      <c r="A25" s="37" t="s">
        <v>21</v>
      </c>
      <c r="B25" s="38">
        <v>1.0804496251601201</v>
      </c>
      <c r="C25" s="37" t="s">
        <v>21</v>
      </c>
      <c r="D25" s="38">
        <v>0.85945339723117564</v>
      </c>
      <c r="E25" s="37" t="s">
        <v>21</v>
      </c>
      <c r="F25" s="38">
        <v>0.97596274731277399</v>
      </c>
      <c r="G25" s="37" t="s">
        <v>21</v>
      </c>
      <c r="H25" s="38">
        <v>1.1065424940494204</v>
      </c>
      <c r="I25" s="37" t="s">
        <v>21</v>
      </c>
      <c r="J25" s="38">
        <v>1.1600490587057768</v>
      </c>
      <c r="K25" s="39">
        <v>22</v>
      </c>
      <c r="L25" s="36">
        <f t="shared" si="0"/>
        <v>1.1600490587057768</v>
      </c>
      <c r="M25" s="36">
        <f t="shared" si="1"/>
        <v>1.1065424940494204</v>
      </c>
      <c r="N25" s="36">
        <f t="shared" si="2"/>
        <v>0.97596274731277399</v>
      </c>
      <c r="O25" s="36">
        <f t="shared" si="3"/>
        <v>0.85945339723117564</v>
      </c>
      <c r="P25" s="36">
        <f t="shared" si="4"/>
        <v>1.0804496251601201</v>
      </c>
      <c r="Q25" s="36">
        <f t="shared" si="5"/>
        <v>1.0804496251601201</v>
      </c>
      <c r="R25" s="36">
        <f t="shared" si="6"/>
        <v>1.0364914644918533</v>
      </c>
      <c r="T25" s="37" t="s">
        <v>21</v>
      </c>
      <c r="U25" s="62">
        <f t="shared" si="7"/>
        <v>1.0804496251601201</v>
      </c>
      <c r="V25" s="1" t="s">
        <v>20</v>
      </c>
      <c r="W25" s="1">
        <v>57</v>
      </c>
      <c r="X25" s="1">
        <v>1.6798532494758911</v>
      </c>
      <c r="Y25" s="1">
        <v>0.25130631707722956</v>
      </c>
      <c r="Z25" s="1">
        <v>6.6042945267840394E-2</v>
      </c>
      <c r="AA25" s="1">
        <v>1.413447108971565</v>
      </c>
    </row>
    <row r="26" spans="1:27" ht="15" customHeight="1">
      <c r="A26" s="34" t="s">
        <v>23</v>
      </c>
      <c r="B26" s="35">
        <v>1.0741026392330302</v>
      </c>
      <c r="C26" s="34" t="s">
        <v>23</v>
      </c>
      <c r="D26" s="35">
        <v>0.91589612978966706</v>
      </c>
      <c r="E26" s="34" t="s">
        <v>23</v>
      </c>
      <c r="F26" s="35">
        <v>0.5799848830389992</v>
      </c>
      <c r="G26" s="34" t="s">
        <v>23</v>
      </c>
      <c r="H26" s="35">
        <v>0.68482128114220875</v>
      </c>
      <c r="I26" s="34" t="s">
        <v>23</v>
      </c>
      <c r="J26" s="35">
        <v>0.65509106276939766</v>
      </c>
      <c r="K26" s="26">
        <v>23</v>
      </c>
      <c r="L26" s="36">
        <f t="shared" si="0"/>
        <v>0.65509106276939766</v>
      </c>
      <c r="M26" s="36">
        <f t="shared" si="1"/>
        <v>0.68482128114220875</v>
      </c>
      <c r="N26" s="36">
        <f t="shared" si="2"/>
        <v>0.5799848830389992</v>
      </c>
      <c r="O26" s="36">
        <f t="shared" si="3"/>
        <v>0.91589612978966706</v>
      </c>
      <c r="P26" s="36">
        <f t="shared" si="4"/>
        <v>1.0741026392330302</v>
      </c>
      <c r="Q26" s="36">
        <f t="shared" si="5"/>
        <v>1.0741026392330302</v>
      </c>
      <c r="R26" s="36">
        <f t="shared" si="6"/>
        <v>0.78197919919466052</v>
      </c>
      <c r="T26" s="34" t="s">
        <v>23</v>
      </c>
      <c r="U26" s="62">
        <f t="shared" si="7"/>
        <v>1.0741026392330302</v>
      </c>
      <c r="V26" s="1" t="s">
        <v>21</v>
      </c>
      <c r="W26" s="1">
        <v>48</v>
      </c>
      <c r="X26" s="1">
        <v>1.4522237037037042</v>
      </c>
      <c r="Y26" s="1">
        <v>0.4587893408894323</v>
      </c>
      <c r="Z26" s="1">
        <v>0.13214466407664444</v>
      </c>
      <c r="AA26" s="1">
        <v>1.0804496251601201</v>
      </c>
    </row>
    <row r="27" spans="1:27" ht="15" customHeight="1">
      <c r="A27" s="37" t="s">
        <v>24</v>
      </c>
      <c r="B27" s="38">
        <v>1.3238894105940096</v>
      </c>
      <c r="C27" s="37" t="s">
        <v>24</v>
      </c>
      <c r="D27" s="38">
        <v>1.253875800783617</v>
      </c>
      <c r="E27" s="37" t="s">
        <v>24</v>
      </c>
      <c r="F27" s="38">
        <v>1.1769089612219461</v>
      </c>
      <c r="G27" s="37" t="s">
        <v>24</v>
      </c>
      <c r="H27" s="38">
        <v>1.1241040426396189</v>
      </c>
      <c r="I27" s="37" t="s">
        <v>24</v>
      </c>
      <c r="J27" s="38">
        <v>1.0190069181300885</v>
      </c>
      <c r="K27" s="39">
        <v>24</v>
      </c>
      <c r="L27" s="36">
        <f t="shared" si="0"/>
        <v>1.0190069181300885</v>
      </c>
      <c r="M27" s="36">
        <f t="shared" si="1"/>
        <v>1.1241040426396189</v>
      </c>
      <c r="N27" s="36">
        <f t="shared" si="2"/>
        <v>1.1769089612219461</v>
      </c>
      <c r="O27" s="36">
        <f t="shared" si="3"/>
        <v>1.253875800783617</v>
      </c>
      <c r="P27" s="36">
        <f t="shared" si="4"/>
        <v>1.3238894105940096</v>
      </c>
      <c r="Q27" s="36">
        <f t="shared" si="5"/>
        <v>1.3238894105940096</v>
      </c>
      <c r="R27" s="36">
        <f t="shared" si="6"/>
        <v>1.1795570266738562</v>
      </c>
      <c r="T27" s="37" t="s">
        <v>24</v>
      </c>
      <c r="U27" s="62">
        <f t="shared" si="7"/>
        <v>1.3238894105940096</v>
      </c>
      <c r="V27" s="1" t="s">
        <v>23</v>
      </c>
      <c r="W27" s="1">
        <v>23</v>
      </c>
      <c r="X27" s="1">
        <v>1.3598321637426898</v>
      </c>
      <c r="Y27" s="1">
        <v>0.35468928706687525</v>
      </c>
      <c r="Z27" s="1">
        <v>7.4071716861247583E-2</v>
      </c>
      <c r="AA27" s="1">
        <v>1.0741026392330302</v>
      </c>
    </row>
    <row r="28" spans="1:27" ht="15" customHeight="1">
      <c r="A28" s="34" t="s">
        <v>25</v>
      </c>
      <c r="B28" s="35">
        <v>1.3227980394204517</v>
      </c>
      <c r="C28" s="34" t="s">
        <v>25</v>
      </c>
      <c r="D28" s="35">
        <v>1.0636512364558137</v>
      </c>
      <c r="E28" s="34" t="s">
        <v>25</v>
      </c>
      <c r="F28" s="35">
        <v>0.88906958834253935</v>
      </c>
      <c r="G28" s="34" t="s">
        <v>25</v>
      </c>
      <c r="H28" s="35">
        <v>0.90412662664051013</v>
      </c>
      <c r="I28" s="34" t="s">
        <v>25</v>
      </c>
      <c r="J28" s="35">
        <v>0.91060997518325237</v>
      </c>
      <c r="K28" s="26">
        <v>25</v>
      </c>
      <c r="L28" s="36">
        <f t="shared" si="0"/>
        <v>0.91060997518325237</v>
      </c>
      <c r="M28" s="36">
        <f t="shared" si="1"/>
        <v>0.90412662664051013</v>
      </c>
      <c r="N28" s="36">
        <f t="shared" si="2"/>
        <v>0.88906958834253935</v>
      </c>
      <c r="O28" s="36">
        <f t="shared" si="3"/>
        <v>1.0636512364558137</v>
      </c>
      <c r="P28" s="36">
        <f t="shared" si="4"/>
        <v>1.3227980394204517</v>
      </c>
      <c r="Q28" s="36">
        <f t="shared" si="5"/>
        <v>1.3227980394204517</v>
      </c>
      <c r="R28" s="36">
        <f t="shared" si="6"/>
        <v>1.0180510932085134</v>
      </c>
      <c r="T28" s="34" t="s">
        <v>25</v>
      </c>
      <c r="U28" s="62">
        <f t="shared" si="7"/>
        <v>1.3227980394204517</v>
      </c>
      <c r="V28" s="1" t="s">
        <v>24</v>
      </c>
      <c r="W28" s="1">
        <v>481</v>
      </c>
      <c r="X28" s="1">
        <v>1.5117912025827276</v>
      </c>
      <c r="Y28" s="1">
        <v>0.18924218340806312</v>
      </c>
      <c r="Z28" s="1">
        <v>9.2841949048864843E-3</v>
      </c>
      <c r="AA28" s="1">
        <v>1.3238894105940096</v>
      </c>
    </row>
    <row r="29" spans="1:27" ht="15" customHeight="1">
      <c r="A29" s="37" t="s">
        <v>27</v>
      </c>
      <c r="B29" s="38">
        <v>1.0375766278295051</v>
      </c>
      <c r="C29" s="37" t="s">
        <v>27</v>
      </c>
      <c r="D29" s="38">
        <v>0.84582057533910682</v>
      </c>
      <c r="E29" s="37" t="s">
        <v>27</v>
      </c>
      <c r="F29" s="38">
        <v>0.94039284686942737</v>
      </c>
      <c r="G29" s="37" t="s">
        <v>27</v>
      </c>
      <c r="H29" s="38">
        <v>0.74847659915006215</v>
      </c>
      <c r="I29" s="37" t="s">
        <v>27</v>
      </c>
      <c r="J29" s="38">
        <v>0.837459273638822</v>
      </c>
      <c r="K29" s="39">
        <v>26</v>
      </c>
      <c r="L29" s="36">
        <f t="shared" si="0"/>
        <v>0.837459273638822</v>
      </c>
      <c r="M29" s="36">
        <f t="shared" si="1"/>
        <v>0.74847659915006215</v>
      </c>
      <c r="N29" s="36">
        <f t="shared" si="2"/>
        <v>0.94039284686942737</v>
      </c>
      <c r="O29" s="36">
        <f t="shared" si="3"/>
        <v>0.84582057533910682</v>
      </c>
      <c r="P29" s="36">
        <f t="shared" si="4"/>
        <v>1.0375766278295051</v>
      </c>
      <c r="Q29" s="36">
        <f t="shared" si="5"/>
        <v>1.0375766278295051</v>
      </c>
      <c r="R29" s="36">
        <f t="shared" si="6"/>
        <v>0.88194518456538462</v>
      </c>
      <c r="T29" s="37" t="s">
        <v>27</v>
      </c>
      <c r="U29" s="62">
        <f t="shared" si="7"/>
        <v>1.0375766278295051</v>
      </c>
      <c r="V29" s="1" t="s">
        <v>25</v>
      </c>
      <c r="W29" s="1">
        <v>237</v>
      </c>
      <c r="X29" s="1">
        <v>1.4652906120023765</v>
      </c>
      <c r="Y29" s="1">
        <v>0.1436274405570927</v>
      </c>
      <c r="Z29" s="1">
        <v>2.2599010972558713E-2</v>
      </c>
      <c r="AA29" s="1">
        <v>1.3227980394204517</v>
      </c>
    </row>
    <row r="30" spans="1:27" ht="15" customHeight="1">
      <c r="A30" s="34" t="s">
        <v>29</v>
      </c>
      <c r="B30" s="35">
        <v>1.1342085330595382</v>
      </c>
      <c r="C30" s="34" t="s">
        <v>29</v>
      </c>
      <c r="D30" s="35">
        <v>0.94464549489782179</v>
      </c>
      <c r="E30" s="34" t="s">
        <v>29</v>
      </c>
      <c r="F30" s="35">
        <v>0.96862622556007416</v>
      </c>
      <c r="G30" s="34" t="s">
        <v>29</v>
      </c>
      <c r="H30" s="35">
        <v>0.95436578071374389</v>
      </c>
      <c r="I30" s="34" t="s">
        <v>29</v>
      </c>
      <c r="J30" s="35">
        <v>1.0683629499887524</v>
      </c>
      <c r="K30" s="26">
        <v>27</v>
      </c>
      <c r="L30" s="36">
        <f t="shared" si="0"/>
        <v>1.0683629499887524</v>
      </c>
      <c r="M30" s="36">
        <f t="shared" si="1"/>
        <v>0.95436578071374389</v>
      </c>
      <c r="N30" s="36">
        <f t="shared" si="2"/>
        <v>0.96862622556007416</v>
      </c>
      <c r="O30" s="36">
        <f t="shared" si="3"/>
        <v>0.94464549489782179</v>
      </c>
      <c r="P30" s="36">
        <f t="shared" si="4"/>
        <v>1.1342085330595382</v>
      </c>
      <c r="Q30" s="36">
        <f t="shared" si="5"/>
        <v>1.1342085330595382</v>
      </c>
      <c r="R30" s="36">
        <f t="shared" si="6"/>
        <v>1.0140417968439861</v>
      </c>
      <c r="T30" s="34" t="s">
        <v>29</v>
      </c>
      <c r="U30" s="62">
        <f t="shared" si="7"/>
        <v>1.1342085330595382</v>
      </c>
      <c r="V30" s="1" t="s">
        <v>27</v>
      </c>
      <c r="W30" s="1">
        <v>35</v>
      </c>
      <c r="X30" s="1">
        <v>1.2767152777777779</v>
      </c>
      <c r="Y30" s="1">
        <v>0.30730408213932653</v>
      </c>
      <c r="Z30" s="1">
        <v>6.138434688891057E-2</v>
      </c>
      <c r="AA30" s="1">
        <v>1.0375766278295051</v>
      </c>
    </row>
    <row r="31" spans="1:27" ht="15" customHeight="1">
      <c r="A31" s="37" t="s">
        <v>30</v>
      </c>
      <c r="B31" s="38">
        <v>1.1096612447660905</v>
      </c>
      <c r="C31" s="37" t="s">
        <v>30</v>
      </c>
      <c r="D31" s="38">
        <v>1.0257280145686745</v>
      </c>
      <c r="E31" s="37" t="s">
        <v>30</v>
      </c>
      <c r="F31" s="38">
        <v>0.91311360494452209</v>
      </c>
      <c r="G31" s="37" t="s">
        <v>30</v>
      </c>
      <c r="H31" s="38">
        <v>1.0855929047972486</v>
      </c>
      <c r="I31" s="37" t="s">
        <v>30</v>
      </c>
      <c r="J31" s="38">
        <v>1.3163704932176412</v>
      </c>
      <c r="K31" s="39">
        <v>28</v>
      </c>
      <c r="L31" s="36">
        <f t="shared" si="0"/>
        <v>1.3163704932176412</v>
      </c>
      <c r="M31" s="36">
        <f t="shared" si="1"/>
        <v>1.0855929047972486</v>
      </c>
      <c r="N31" s="36">
        <f t="shared" si="2"/>
        <v>0.91311360494452209</v>
      </c>
      <c r="O31" s="36">
        <f t="shared" si="3"/>
        <v>1.0257280145686745</v>
      </c>
      <c r="P31" s="36">
        <f t="shared" si="4"/>
        <v>1.1096612447660905</v>
      </c>
      <c r="Q31" s="36">
        <f t="shared" si="5"/>
        <v>1.1096612447660905</v>
      </c>
      <c r="R31" s="36">
        <f t="shared" si="6"/>
        <v>1.0900932524588351</v>
      </c>
      <c r="T31" s="37" t="s">
        <v>30</v>
      </c>
      <c r="U31" s="62">
        <f t="shared" si="7"/>
        <v>1.1096612447660905</v>
      </c>
      <c r="V31" s="1" t="s">
        <v>29</v>
      </c>
      <c r="W31" s="1">
        <v>116</v>
      </c>
      <c r="X31" s="1">
        <v>1.3225290429042904</v>
      </c>
      <c r="Y31" s="1">
        <v>0.22138258160429081</v>
      </c>
      <c r="Z31" s="1">
        <v>4.3629841406150657E-2</v>
      </c>
      <c r="AA31" s="1">
        <v>1.1342085330595382</v>
      </c>
    </row>
    <row r="32" spans="1:27" ht="15" customHeight="1">
      <c r="A32" s="34" t="s">
        <v>31</v>
      </c>
      <c r="B32" s="35">
        <v>0.88731677464030068</v>
      </c>
      <c r="C32" s="34" t="s">
        <v>31</v>
      </c>
      <c r="D32" s="35">
        <v>0.82259868903892863</v>
      </c>
      <c r="E32" s="34" t="s">
        <v>31</v>
      </c>
      <c r="F32" s="35">
        <v>0.74308635376760701</v>
      </c>
      <c r="G32" s="34" t="s">
        <v>31</v>
      </c>
      <c r="H32" s="35">
        <v>0.86926265373100098</v>
      </c>
      <c r="I32" s="34" t="s">
        <v>31</v>
      </c>
      <c r="J32" s="35">
        <v>0.90611454952535697</v>
      </c>
      <c r="K32" s="26">
        <v>29</v>
      </c>
      <c r="L32" s="36">
        <f t="shared" si="0"/>
        <v>0.90611454952535697</v>
      </c>
      <c r="M32" s="36">
        <f t="shared" si="1"/>
        <v>0.86926265373100098</v>
      </c>
      <c r="N32" s="36">
        <f t="shared" si="2"/>
        <v>0.74308635376760701</v>
      </c>
      <c r="O32" s="36">
        <f t="shared" si="3"/>
        <v>0.82259868903892863</v>
      </c>
      <c r="P32" s="36">
        <f t="shared" si="4"/>
        <v>0.88731677464030068</v>
      </c>
      <c r="Q32" s="36">
        <f t="shared" si="5"/>
        <v>0.88731677464030068</v>
      </c>
      <c r="R32" s="36">
        <f t="shared" si="6"/>
        <v>0.84567580414063881</v>
      </c>
      <c r="T32" s="34" t="s">
        <v>31</v>
      </c>
      <c r="U32" s="62">
        <f t="shared" si="7"/>
        <v>0.88731677464030068</v>
      </c>
      <c r="V32" s="1" t="s">
        <v>30</v>
      </c>
      <c r="W32" s="1">
        <v>19</v>
      </c>
      <c r="X32" s="1">
        <v>1.1909614379084967</v>
      </c>
      <c r="Y32" s="1">
        <v>9.7687702471810023E-2</v>
      </c>
      <c r="Z32" s="1">
        <v>7.6716030811586566E-2</v>
      </c>
      <c r="AA32" s="1">
        <v>1.1096612447660905</v>
      </c>
    </row>
    <row r="33" spans="1:27" ht="15" customHeight="1">
      <c r="A33" s="37" t="s">
        <v>33</v>
      </c>
      <c r="B33" s="38">
        <v>0.73711826775401001</v>
      </c>
      <c r="C33" s="37" t="s">
        <v>33</v>
      </c>
      <c r="D33" s="38">
        <v>0.99382487515955853</v>
      </c>
      <c r="E33" s="37" t="s">
        <v>33</v>
      </c>
      <c r="F33" s="38">
        <v>0.92605516662666465</v>
      </c>
      <c r="G33" s="37" t="s">
        <v>33</v>
      </c>
      <c r="H33" s="38">
        <v>0.96054484074036994</v>
      </c>
      <c r="I33" s="37" t="s">
        <v>33</v>
      </c>
      <c r="J33" s="38">
        <v>1.0590767447627025</v>
      </c>
      <c r="K33" s="39">
        <v>30</v>
      </c>
      <c r="L33" s="36">
        <f t="shared" si="0"/>
        <v>1.0590767447627025</v>
      </c>
      <c r="M33" s="36">
        <f t="shared" si="1"/>
        <v>0.96054484074036994</v>
      </c>
      <c r="N33" s="36">
        <f t="shared" si="2"/>
        <v>0.92605516662666465</v>
      </c>
      <c r="O33" s="36">
        <f t="shared" si="3"/>
        <v>0.99382487515955853</v>
      </c>
      <c r="P33" s="36">
        <f t="shared" si="4"/>
        <v>0.73711826775401001</v>
      </c>
      <c r="Q33" s="36">
        <f t="shared" si="5"/>
        <v>0.73711826775401001</v>
      </c>
      <c r="R33" s="36">
        <f t="shared" si="6"/>
        <v>0.93532397900866115</v>
      </c>
      <c r="T33" s="37" t="s">
        <v>33</v>
      </c>
      <c r="U33" s="62">
        <f t="shared" si="7"/>
        <v>0.73711826775401001</v>
      </c>
      <c r="V33" s="1" t="s">
        <v>31</v>
      </c>
      <c r="W33" s="1">
        <v>160</v>
      </c>
      <c r="X33" s="1">
        <v>1.01628018018018</v>
      </c>
      <c r="Y33" s="1">
        <v>0.19378784702476856</v>
      </c>
      <c r="Z33" s="1">
        <v>0.11671762312941365</v>
      </c>
      <c r="AA33" s="1">
        <v>0.88731677464030068</v>
      </c>
    </row>
    <row r="34" spans="1:27" ht="15" customHeight="1">
      <c r="A34" s="34" t="s">
        <v>35</v>
      </c>
      <c r="B34" s="35">
        <v>1.1577915956362539</v>
      </c>
      <c r="C34" s="34" t="s">
        <v>35</v>
      </c>
      <c r="D34" s="35">
        <v>0.87528147863879702</v>
      </c>
      <c r="E34" s="34" t="s">
        <v>35</v>
      </c>
      <c r="F34" s="35">
        <v>0.93110273103917274</v>
      </c>
      <c r="G34" s="34" t="s">
        <v>35</v>
      </c>
      <c r="H34" s="35">
        <v>0.94060109346369036</v>
      </c>
      <c r="I34" s="34" t="s">
        <v>35</v>
      </c>
      <c r="J34" s="35">
        <v>0.95393485514826859</v>
      </c>
      <c r="K34" s="26">
        <v>31</v>
      </c>
      <c r="L34" s="36">
        <f t="shared" si="0"/>
        <v>0.95393485514826859</v>
      </c>
      <c r="M34" s="36">
        <f t="shared" si="1"/>
        <v>0.94060109346369036</v>
      </c>
      <c r="N34" s="36">
        <f t="shared" si="2"/>
        <v>0.93110273103917274</v>
      </c>
      <c r="O34" s="36">
        <f t="shared" si="3"/>
        <v>0.87528147863879702</v>
      </c>
      <c r="P34" s="36">
        <f t="shared" si="4"/>
        <v>1.1577915956362539</v>
      </c>
      <c r="Q34" s="36">
        <f t="shared" si="5"/>
        <v>1.1577915956362539</v>
      </c>
      <c r="R34" s="36">
        <f t="shared" si="6"/>
        <v>0.97174235078523652</v>
      </c>
      <c r="T34" s="34" t="s">
        <v>35</v>
      </c>
      <c r="U34" s="62">
        <f t="shared" si="7"/>
        <v>1.1577915956362539</v>
      </c>
      <c r="V34" s="1" t="s">
        <v>33</v>
      </c>
      <c r="W34" s="1">
        <v>52</v>
      </c>
      <c r="X34" s="1">
        <v>1.0073425120772952</v>
      </c>
      <c r="Y34" s="1">
        <v>0.48879400795326</v>
      </c>
      <c r="Z34" s="1">
        <v>7.6153849314545302E-2</v>
      </c>
      <c r="AA34" s="1">
        <v>0.73711826775401001</v>
      </c>
    </row>
    <row r="35" spans="1:27" ht="15" customHeight="1">
      <c r="A35" s="37" t="s">
        <v>36</v>
      </c>
      <c r="B35" s="38">
        <v>0.95185469668119138</v>
      </c>
      <c r="C35" s="37" t="s">
        <v>36</v>
      </c>
      <c r="D35" s="38">
        <v>0.6611585293855986</v>
      </c>
      <c r="E35" s="37" t="s">
        <v>36</v>
      </c>
      <c r="F35" s="38">
        <v>0.62201978036357231</v>
      </c>
      <c r="G35" s="37" t="s">
        <v>36</v>
      </c>
      <c r="H35" s="38">
        <v>0.81301260050792623</v>
      </c>
      <c r="I35" s="37" t="s">
        <v>36</v>
      </c>
      <c r="J35" s="38">
        <v>0.93062369966399516</v>
      </c>
      <c r="K35" s="39">
        <v>32</v>
      </c>
      <c r="L35" s="36">
        <f t="shared" si="0"/>
        <v>0.93062369966399516</v>
      </c>
      <c r="M35" s="36">
        <f t="shared" si="1"/>
        <v>0.81301260050792623</v>
      </c>
      <c r="N35" s="36">
        <f t="shared" si="2"/>
        <v>0.62201978036357231</v>
      </c>
      <c r="O35" s="36">
        <f t="shared" si="3"/>
        <v>0.6611585293855986</v>
      </c>
      <c r="P35" s="36">
        <f t="shared" si="4"/>
        <v>0.95185469668119138</v>
      </c>
      <c r="Q35" s="36">
        <f t="shared" si="5"/>
        <v>0.95185469668119138</v>
      </c>
      <c r="R35" s="36">
        <f t="shared" si="6"/>
        <v>0.79573386132045676</v>
      </c>
      <c r="T35" s="37" t="s">
        <v>36</v>
      </c>
      <c r="U35" s="62">
        <f t="shared" si="7"/>
        <v>0.95185469668119138</v>
      </c>
      <c r="V35" s="1" t="s">
        <v>35</v>
      </c>
      <c r="W35" s="1">
        <v>120</v>
      </c>
      <c r="X35" s="1">
        <v>1.3301927437641725</v>
      </c>
      <c r="Y35" s="1">
        <v>0.19854021947496472</v>
      </c>
      <c r="Z35" s="1">
        <v>1.9314876579370907E-2</v>
      </c>
      <c r="AA35" s="1">
        <v>1.1577915956362539</v>
      </c>
    </row>
    <row r="36" spans="1:27" ht="15" customHeight="1">
      <c r="A36" s="34" t="s">
        <v>37</v>
      </c>
      <c r="B36" s="35">
        <v>0.47888256196569401</v>
      </c>
      <c r="C36" s="34" t="s">
        <v>37</v>
      </c>
      <c r="D36" s="35">
        <v>0.49008997907328949</v>
      </c>
      <c r="E36" s="34" t="s">
        <v>37</v>
      </c>
      <c r="F36" s="35">
        <v>0.59195269245998927</v>
      </c>
      <c r="G36" s="34" t="s">
        <v>37</v>
      </c>
      <c r="H36" s="35">
        <v>0.74087448859915916</v>
      </c>
      <c r="I36" s="34" t="s">
        <v>37</v>
      </c>
      <c r="J36" s="35">
        <v>0.54471784727960271</v>
      </c>
      <c r="K36" s="26">
        <v>33</v>
      </c>
      <c r="L36" s="36">
        <f t="shared" si="0"/>
        <v>0.54471784727960271</v>
      </c>
      <c r="M36" s="36">
        <f t="shared" si="1"/>
        <v>0.74087448859915916</v>
      </c>
      <c r="N36" s="36">
        <f t="shared" si="2"/>
        <v>0.59195269245998927</v>
      </c>
      <c r="O36" s="36">
        <f t="shared" si="3"/>
        <v>0.49008997907328949</v>
      </c>
      <c r="P36" s="36">
        <f t="shared" si="4"/>
        <v>0.47888256196569401</v>
      </c>
      <c r="Q36" s="36">
        <f t="shared" si="5"/>
        <v>0.47888256196569401</v>
      </c>
      <c r="R36" s="36">
        <f t="shared" si="6"/>
        <v>0.5693035138755469</v>
      </c>
      <c r="T36" s="34" t="s">
        <v>37</v>
      </c>
      <c r="U36" s="62">
        <f t="shared" si="7"/>
        <v>0.47888256196569401</v>
      </c>
      <c r="V36" s="1" t="s">
        <v>36</v>
      </c>
      <c r="W36" s="1">
        <v>91</v>
      </c>
      <c r="X36" s="1">
        <v>1.1920144927536236</v>
      </c>
      <c r="Y36" s="1">
        <v>0.33640960384645746</v>
      </c>
      <c r="Z36" s="1">
        <v>3.2345200757488972E-2</v>
      </c>
      <c r="AA36" s="1">
        <v>0.95185469668119138</v>
      </c>
    </row>
    <row r="37" spans="1:27" ht="15" customHeight="1">
      <c r="A37" s="37" t="s">
        <v>116</v>
      </c>
      <c r="B37" s="38">
        <v>7.3662483149697755E-2</v>
      </c>
      <c r="C37" s="37" t="s">
        <v>116</v>
      </c>
      <c r="D37" s="38">
        <v>5.6909777495477487E-2</v>
      </c>
      <c r="E37" s="37" t="s">
        <v>116</v>
      </c>
      <c r="F37" s="38">
        <v>6.6080155007606403E-2</v>
      </c>
      <c r="G37" s="37" t="s">
        <v>116</v>
      </c>
      <c r="H37" s="38">
        <v>5.4591685436915817E-2</v>
      </c>
      <c r="I37" s="37" t="s">
        <v>116</v>
      </c>
      <c r="J37" s="38">
        <v>6.1622696349386247E-2</v>
      </c>
      <c r="K37" s="39">
        <v>34</v>
      </c>
      <c r="L37" s="36">
        <f t="shared" si="0"/>
        <v>6.1622696349386247E-2</v>
      </c>
      <c r="M37" s="36">
        <f t="shared" si="1"/>
        <v>5.4591685436915817E-2</v>
      </c>
      <c r="N37" s="36">
        <f t="shared" si="2"/>
        <v>6.6080155007606403E-2</v>
      </c>
      <c r="O37" s="36">
        <f t="shared" si="3"/>
        <v>5.6909777495477487E-2</v>
      </c>
      <c r="P37" s="36">
        <f t="shared" si="4"/>
        <v>7.3662483149697755E-2</v>
      </c>
      <c r="Q37" s="36">
        <f t="shared" si="5"/>
        <v>7.3662483149697755E-2</v>
      </c>
      <c r="R37" s="36">
        <f t="shared" si="6"/>
        <v>6.257335948781674E-2</v>
      </c>
      <c r="T37" s="37" t="s">
        <v>116</v>
      </c>
      <c r="U37" s="62">
        <f t="shared" si="7"/>
        <v>7.3662483149697755E-2</v>
      </c>
      <c r="V37" s="1" t="s">
        <v>37</v>
      </c>
      <c r="W37" s="1">
        <v>33</v>
      </c>
      <c r="X37" s="1">
        <v>0.71687777777777772</v>
      </c>
      <c r="Y37" s="1">
        <v>0.66264044594474958</v>
      </c>
      <c r="Z37" s="1">
        <v>9.6390188268963825E-2</v>
      </c>
      <c r="AA37" s="1">
        <v>0.47888256196569401</v>
      </c>
    </row>
    <row r="38" spans="1:27" ht="15" customHeight="1">
      <c r="A38" s="34" t="s">
        <v>38</v>
      </c>
      <c r="B38" s="35">
        <v>0.60025457325600229</v>
      </c>
      <c r="C38" s="34" t="s">
        <v>38</v>
      </c>
      <c r="D38" s="35">
        <v>0.52444995052373067</v>
      </c>
      <c r="E38" s="34" t="s">
        <v>38</v>
      </c>
      <c r="F38" s="35">
        <v>0.61325392969744064</v>
      </c>
      <c r="G38" s="34" t="s">
        <v>38</v>
      </c>
      <c r="H38" s="35">
        <v>0.72341415025706679</v>
      </c>
      <c r="I38" s="34" t="s">
        <v>38</v>
      </c>
      <c r="J38" s="35">
        <v>0.80484092997363899</v>
      </c>
      <c r="K38" s="26">
        <v>35</v>
      </c>
      <c r="L38" s="36">
        <f t="shared" si="0"/>
        <v>0.80484092997363899</v>
      </c>
      <c r="M38" s="36">
        <f t="shared" si="1"/>
        <v>0.72341415025706679</v>
      </c>
      <c r="N38" s="36">
        <f t="shared" si="2"/>
        <v>0.61325392969744064</v>
      </c>
      <c r="O38" s="36">
        <f t="shared" si="3"/>
        <v>0.52444995052373067</v>
      </c>
      <c r="P38" s="36">
        <f t="shared" si="4"/>
        <v>0.60025457325600229</v>
      </c>
      <c r="Q38" s="36">
        <f t="shared" si="5"/>
        <v>0.60025457325600229</v>
      </c>
      <c r="R38" s="36">
        <f t="shared" si="6"/>
        <v>0.65324270674157581</v>
      </c>
      <c r="T38" s="34" t="s">
        <v>38</v>
      </c>
      <c r="U38" s="62">
        <f t="shared" si="7"/>
        <v>0.60025457325600229</v>
      </c>
      <c r="V38" s="1" t="s">
        <v>116</v>
      </c>
      <c r="W38" s="1">
        <v>259</v>
      </c>
      <c r="X38" s="1">
        <v>0.70254169000933675</v>
      </c>
      <c r="Y38" s="1">
        <v>11.383075526277935</v>
      </c>
      <c r="Z38" s="1">
        <v>0.20382431786356273</v>
      </c>
      <c r="AA38" s="1">
        <v>7.3662483149697755E-2</v>
      </c>
    </row>
    <row r="39" spans="1:27" ht="15" customHeight="1">
      <c r="A39" s="37" t="s">
        <v>39</v>
      </c>
      <c r="B39" s="38">
        <v>1.2152150372821948</v>
      </c>
      <c r="C39" s="37" t="s">
        <v>39</v>
      </c>
      <c r="D39" s="38">
        <v>1.3219843653592505</v>
      </c>
      <c r="E39" s="37" t="s">
        <v>39</v>
      </c>
      <c r="F39" s="38">
        <v>0.9115015925251938</v>
      </c>
      <c r="G39" s="37" t="s">
        <v>39</v>
      </c>
      <c r="H39" s="38">
        <v>0.60318556976355808</v>
      </c>
      <c r="I39" s="37" t="s">
        <v>39</v>
      </c>
      <c r="J39" s="38">
        <v>1.2308780818468674</v>
      </c>
      <c r="K39" s="39">
        <v>36</v>
      </c>
      <c r="L39" s="36">
        <f t="shared" si="0"/>
        <v>1.2308780818468674</v>
      </c>
      <c r="M39" s="36">
        <f t="shared" si="1"/>
        <v>0.60318556976355808</v>
      </c>
      <c r="N39" s="36">
        <f t="shared" si="2"/>
        <v>0.9115015925251938</v>
      </c>
      <c r="O39" s="36">
        <f t="shared" si="3"/>
        <v>1.3219843653592505</v>
      </c>
      <c r="P39" s="36">
        <f t="shared" si="4"/>
        <v>1.2152150372821948</v>
      </c>
      <c r="Q39" s="36">
        <f t="shared" si="5"/>
        <v>1.2152150372821948</v>
      </c>
      <c r="R39" s="36">
        <f t="shared" si="6"/>
        <v>1.056552929355413</v>
      </c>
      <c r="T39" s="37" t="s">
        <v>39</v>
      </c>
      <c r="U39" s="62">
        <f t="shared" si="7"/>
        <v>1.2152150372821948</v>
      </c>
      <c r="V39" s="1" t="s">
        <v>38</v>
      </c>
      <c r="W39" s="1">
        <v>83</v>
      </c>
      <c r="X39" s="1">
        <v>0.81095108024691342</v>
      </c>
      <c r="Y39" s="1">
        <v>0.46801588609982725</v>
      </c>
      <c r="Z39" s="1">
        <v>5.1745267012941479E-2</v>
      </c>
      <c r="AA39" s="1">
        <v>0.60025457325600229</v>
      </c>
    </row>
    <row r="40" spans="1:27" ht="15" customHeight="1">
      <c r="A40" s="34" t="s">
        <v>40</v>
      </c>
      <c r="B40" s="35">
        <v>0.64102833233985645</v>
      </c>
      <c r="C40" s="34" t="s">
        <v>40</v>
      </c>
      <c r="D40" s="35">
        <v>0.62662489155542389</v>
      </c>
      <c r="E40" s="34" t="s">
        <v>40</v>
      </c>
      <c r="F40" s="35">
        <v>0.66969075730228222</v>
      </c>
      <c r="G40" s="34" t="s">
        <v>40</v>
      </c>
      <c r="H40" s="35">
        <v>0.97530592805068395</v>
      </c>
      <c r="I40" s="34" t="s">
        <v>40</v>
      </c>
      <c r="J40" s="35">
        <v>0.88779245488442693</v>
      </c>
      <c r="K40" s="26">
        <v>37</v>
      </c>
      <c r="L40" s="36">
        <f t="shared" si="0"/>
        <v>0.88779245488442693</v>
      </c>
      <c r="M40" s="36">
        <f t="shared" si="1"/>
        <v>0.97530592805068395</v>
      </c>
      <c r="N40" s="36">
        <f t="shared" si="2"/>
        <v>0.66969075730228222</v>
      </c>
      <c r="O40" s="36">
        <f t="shared" si="3"/>
        <v>0.62662489155542389</v>
      </c>
      <c r="P40" s="36">
        <f t="shared" si="4"/>
        <v>0.64102833233985645</v>
      </c>
      <c r="Q40" s="36">
        <f t="shared" si="5"/>
        <v>0.64102833233985645</v>
      </c>
      <c r="R40" s="36">
        <f t="shared" si="6"/>
        <v>0.76008847282653469</v>
      </c>
      <c r="T40" s="34" t="s">
        <v>40</v>
      </c>
      <c r="U40" s="62">
        <f t="shared" si="7"/>
        <v>0.64102833233985645</v>
      </c>
      <c r="V40" s="1" t="s">
        <v>39</v>
      </c>
      <c r="W40" s="1">
        <v>18</v>
      </c>
      <c r="X40" s="1">
        <v>1.6240375</v>
      </c>
      <c r="Y40" s="1">
        <v>0.44855980236730103</v>
      </c>
      <c r="Z40" s="1">
        <v>4.7054648970767866E-2</v>
      </c>
      <c r="AA40" s="1">
        <v>1.2152150372821948</v>
      </c>
    </row>
    <row r="41" spans="1:27" ht="15" customHeight="1">
      <c r="A41" s="37" t="s">
        <v>107</v>
      </c>
      <c r="B41" s="38">
        <v>0.77286641311656645</v>
      </c>
      <c r="C41" s="37" t="s">
        <v>107</v>
      </c>
      <c r="D41" s="38">
        <v>0.62595866639802689</v>
      </c>
      <c r="E41" s="37" t="s">
        <v>107</v>
      </c>
      <c r="F41" s="38">
        <v>0.427113116608419</v>
      </c>
      <c r="G41" s="37" t="s">
        <v>107</v>
      </c>
      <c r="H41" s="38">
        <v>0.70023457989388704</v>
      </c>
      <c r="I41" s="37" t="s">
        <v>107</v>
      </c>
      <c r="J41" s="38">
        <v>0.63499551978177871</v>
      </c>
      <c r="K41" s="39">
        <v>38</v>
      </c>
      <c r="L41" s="36">
        <f t="shared" si="0"/>
        <v>0.63499551978177871</v>
      </c>
      <c r="M41" s="36">
        <f t="shared" si="1"/>
        <v>0.70023457989388704</v>
      </c>
      <c r="N41" s="36">
        <f t="shared" si="2"/>
        <v>0.427113116608419</v>
      </c>
      <c r="O41" s="36">
        <f t="shared" si="3"/>
        <v>0.62595866639802689</v>
      </c>
      <c r="P41" s="36">
        <f t="shared" si="4"/>
        <v>0.77286641311656645</v>
      </c>
      <c r="Q41" s="36">
        <f t="shared" si="5"/>
        <v>0.77286641311656645</v>
      </c>
      <c r="R41" s="36">
        <f t="shared" si="6"/>
        <v>0.63223365915973562</v>
      </c>
      <c r="T41" s="37" t="s">
        <v>107</v>
      </c>
      <c r="U41" s="62">
        <f t="shared" si="7"/>
        <v>0.77286641311656645</v>
      </c>
      <c r="V41" s="1" t="s">
        <v>40</v>
      </c>
      <c r="W41" s="1">
        <v>30</v>
      </c>
      <c r="X41" s="1">
        <v>0.88463931623931624</v>
      </c>
      <c r="Y41" s="1">
        <v>0.50670871911956539</v>
      </c>
      <c r="Z41" s="1">
        <v>0.16960085606266179</v>
      </c>
      <c r="AA41" s="1">
        <v>0.64102833233985645</v>
      </c>
    </row>
    <row r="42" spans="1:27" ht="15" customHeight="1">
      <c r="A42" s="34" t="s">
        <v>41</v>
      </c>
      <c r="B42" s="35">
        <v>1.0094214646525388</v>
      </c>
      <c r="C42" s="34" t="s">
        <v>41</v>
      </c>
      <c r="D42" s="35">
        <v>0.81149659871529434</v>
      </c>
      <c r="E42" s="34" t="s">
        <v>41</v>
      </c>
      <c r="F42" s="35">
        <v>0.88680119962436221</v>
      </c>
      <c r="G42" s="34" t="s">
        <v>41</v>
      </c>
      <c r="H42" s="35">
        <v>0.86818896020599701</v>
      </c>
      <c r="I42" s="34" t="s">
        <v>41</v>
      </c>
      <c r="J42" s="35">
        <v>0.86314967699892287</v>
      </c>
      <c r="K42" s="26">
        <v>39</v>
      </c>
      <c r="L42" s="36">
        <f t="shared" si="0"/>
        <v>0.86314967699892287</v>
      </c>
      <c r="M42" s="36">
        <f t="shared" si="1"/>
        <v>0.86818896020599701</v>
      </c>
      <c r="N42" s="36">
        <f t="shared" si="2"/>
        <v>0.88680119962436221</v>
      </c>
      <c r="O42" s="36">
        <f t="shared" si="3"/>
        <v>0.81149659871529434</v>
      </c>
      <c r="P42" s="36">
        <f t="shared" si="4"/>
        <v>1.0094214646525388</v>
      </c>
      <c r="Q42" s="36">
        <f t="shared" si="5"/>
        <v>1.0094214646525388</v>
      </c>
      <c r="R42" s="36">
        <f t="shared" si="6"/>
        <v>0.88781158003942307</v>
      </c>
      <c r="T42" s="34" t="s">
        <v>41</v>
      </c>
      <c r="U42" s="62">
        <f t="shared" si="7"/>
        <v>1.0094214646525388</v>
      </c>
      <c r="V42" s="1" t="s">
        <v>107</v>
      </c>
      <c r="W42" s="1">
        <v>21</v>
      </c>
      <c r="X42" s="1">
        <v>1.6214868055555556</v>
      </c>
      <c r="Y42" s="1">
        <v>1.4640225495407349</v>
      </c>
      <c r="Z42" s="1">
        <v>0</v>
      </c>
      <c r="AA42" s="1">
        <v>0.77286641311656645</v>
      </c>
    </row>
    <row r="43" spans="1:27" ht="15" customHeight="1">
      <c r="A43" s="37" t="s">
        <v>42</v>
      </c>
      <c r="B43" s="38">
        <v>0.90713926058908712</v>
      </c>
      <c r="C43" s="37" t="s">
        <v>42</v>
      </c>
      <c r="D43" s="38">
        <v>0.72825947551068115</v>
      </c>
      <c r="E43" s="37" t="s">
        <v>42</v>
      </c>
      <c r="F43" s="38">
        <v>0.73590526193323413</v>
      </c>
      <c r="G43" s="37" t="s">
        <v>42</v>
      </c>
      <c r="H43" s="38">
        <v>0.84199629997368819</v>
      </c>
      <c r="I43" s="37" t="s">
        <v>42</v>
      </c>
      <c r="J43" s="38">
        <v>0.855913648693297</v>
      </c>
      <c r="K43" s="39">
        <v>40</v>
      </c>
      <c r="L43" s="36">
        <f t="shared" si="0"/>
        <v>0.855913648693297</v>
      </c>
      <c r="M43" s="36">
        <f t="shared" si="1"/>
        <v>0.84199629997368819</v>
      </c>
      <c r="N43" s="36">
        <f t="shared" si="2"/>
        <v>0.73590526193323413</v>
      </c>
      <c r="O43" s="36">
        <f t="shared" si="3"/>
        <v>0.72825947551068115</v>
      </c>
      <c r="P43" s="36">
        <f t="shared" si="4"/>
        <v>0.90713926058908712</v>
      </c>
      <c r="Q43" s="36">
        <f t="shared" si="5"/>
        <v>0.90713926058908712</v>
      </c>
      <c r="R43" s="36">
        <f t="shared" si="6"/>
        <v>0.81384278933999743</v>
      </c>
      <c r="T43" s="37" t="s">
        <v>42</v>
      </c>
      <c r="U43" s="62">
        <f t="shared" si="7"/>
        <v>0.90713926058908712</v>
      </c>
      <c r="V43" s="1" t="s">
        <v>41</v>
      </c>
      <c r="W43" s="1">
        <v>248</v>
      </c>
      <c r="X43" s="1">
        <v>1.1219401449275359</v>
      </c>
      <c r="Y43" s="1">
        <v>0.14862464519215543</v>
      </c>
      <c r="Z43" s="1">
        <v>5.4584003770822002E-2</v>
      </c>
      <c r="AA43" s="1">
        <v>1.0094214646525388</v>
      </c>
    </row>
    <row r="44" spans="1:27" ht="15" customHeight="1">
      <c r="A44" s="34" t="s">
        <v>44</v>
      </c>
      <c r="B44" s="35">
        <v>1.1414894957399073</v>
      </c>
      <c r="C44" s="34" t="s">
        <v>44</v>
      </c>
      <c r="D44" s="35">
        <v>0.82933828391326347</v>
      </c>
      <c r="E44" s="34" t="s">
        <v>44</v>
      </c>
      <c r="F44" s="35">
        <v>0.79614609221182375</v>
      </c>
      <c r="G44" s="34" t="s">
        <v>44</v>
      </c>
      <c r="H44" s="35">
        <v>0.95268399251947944</v>
      </c>
      <c r="I44" s="34" t="s">
        <v>44</v>
      </c>
      <c r="J44" s="35">
        <v>0.8015568912162494</v>
      </c>
      <c r="K44" s="26">
        <v>41</v>
      </c>
      <c r="L44" s="36">
        <f t="shared" si="0"/>
        <v>0.8015568912162494</v>
      </c>
      <c r="M44" s="36">
        <f t="shared" si="1"/>
        <v>0.95268399251947944</v>
      </c>
      <c r="N44" s="36">
        <f t="shared" si="2"/>
        <v>0.79614609221182375</v>
      </c>
      <c r="O44" s="36">
        <f t="shared" si="3"/>
        <v>0.82933828391326347</v>
      </c>
      <c r="P44" s="36">
        <f t="shared" si="4"/>
        <v>1.1414894957399073</v>
      </c>
      <c r="Q44" s="36">
        <f t="shared" si="5"/>
        <v>1.1414894957399073</v>
      </c>
      <c r="R44" s="36">
        <f t="shared" si="6"/>
        <v>0.90424295112014474</v>
      </c>
      <c r="T44" s="34" t="s">
        <v>44</v>
      </c>
      <c r="U44" s="62">
        <f t="shared" si="7"/>
        <v>1.1414894957399073</v>
      </c>
      <c r="V44" s="1" t="s">
        <v>42</v>
      </c>
      <c r="W44" s="1">
        <v>111</v>
      </c>
      <c r="X44" s="1">
        <v>1.1535581111111113</v>
      </c>
      <c r="Y44" s="1">
        <v>0.36219187244672479</v>
      </c>
      <c r="Z44" s="1">
        <v>8.3336543119707868E-2</v>
      </c>
      <c r="AA44" s="1">
        <v>0.90713926058908712</v>
      </c>
    </row>
    <row r="45" spans="1:27" ht="15" customHeight="1">
      <c r="A45" s="37" t="s">
        <v>45</v>
      </c>
      <c r="B45" s="38">
        <v>0.66872298108623607</v>
      </c>
      <c r="C45" s="37" t="s">
        <v>45</v>
      </c>
      <c r="D45" s="38">
        <v>0.80830236369771857</v>
      </c>
      <c r="E45" s="37" t="s">
        <v>45</v>
      </c>
      <c r="F45" s="38">
        <v>0.72706707924284164</v>
      </c>
      <c r="G45" s="37" t="s">
        <v>45</v>
      </c>
      <c r="H45" s="38">
        <v>0.76049806051798574</v>
      </c>
      <c r="I45" s="37" t="s">
        <v>45</v>
      </c>
      <c r="J45" s="38">
        <v>0.85906318742425825</v>
      </c>
      <c r="K45" s="39">
        <v>42</v>
      </c>
      <c r="L45" s="36">
        <f t="shared" si="0"/>
        <v>0.85906318742425825</v>
      </c>
      <c r="M45" s="36">
        <f t="shared" si="1"/>
        <v>0.76049806051798574</v>
      </c>
      <c r="N45" s="36">
        <f t="shared" si="2"/>
        <v>0.72706707924284164</v>
      </c>
      <c r="O45" s="36">
        <f t="shared" si="3"/>
        <v>0.80830236369771857</v>
      </c>
      <c r="P45" s="36">
        <f t="shared" si="4"/>
        <v>0.66872298108623607</v>
      </c>
      <c r="Q45" s="36">
        <f t="shared" si="5"/>
        <v>0.66872298108623607</v>
      </c>
      <c r="R45" s="36">
        <f t="shared" si="6"/>
        <v>0.76473073439380801</v>
      </c>
      <c r="T45" s="37" t="s">
        <v>45</v>
      </c>
      <c r="U45" s="62">
        <f t="shared" si="7"/>
        <v>0.66872298108623607</v>
      </c>
      <c r="V45" s="1" t="s">
        <v>44</v>
      </c>
      <c r="W45" s="1">
        <v>119</v>
      </c>
      <c r="X45" s="1">
        <v>1.2890799603174605</v>
      </c>
      <c r="Y45" s="1">
        <v>0.17239517913903171</v>
      </c>
      <c r="Z45" s="1">
        <v>5.6499902355750697E-2</v>
      </c>
      <c r="AA45" s="1">
        <v>1.1414894957399073</v>
      </c>
    </row>
    <row r="46" spans="1:27" ht="15" customHeight="1">
      <c r="A46" s="34" t="s">
        <v>46</v>
      </c>
      <c r="B46" s="35">
        <v>0.54517522633593241</v>
      </c>
      <c r="C46" s="34" t="s">
        <v>46</v>
      </c>
      <c r="D46" s="35">
        <v>0.4442962766954181</v>
      </c>
      <c r="E46" s="34" t="s">
        <v>46</v>
      </c>
      <c r="F46" s="35">
        <v>0.43881548704639922</v>
      </c>
      <c r="G46" s="34" t="s">
        <v>46</v>
      </c>
      <c r="H46" s="35">
        <v>0.43531485248334606</v>
      </c>
      <c r="I46" s="34" t="s">
        <v>46</v>
      </c>
      <c r="J46" s="35">
        <v>0.58136930488404404</v>
      </c>
      <c r="K46" s="26">
        <v>43</v>
      </c>
      <c r="L46" s="36">
        <f t="shared" si="0"/>
        <v>0.58136930488404404</v>
      </c>
      <c r="M46" s="36">
        <f t="shared" si="1"/>
        <v>0.43531485248334606</v>
      </c>
      <c r="N46" s="36">
        <f t="shared" si="2"/>
        <v>0.43881548704639922</v>
      </c>
      <c r="O46" s="36">
        <f t="shared" si="3"/>
        <v>0.4442962766954181</v>
      </c>
      <c r="P46" s="36">
        <f t="shared" si="4"/>
        <v>0.54517522633593241</v>
      </c>
      <c r="Q46" s="36">
        <f t="shared" si="5"/>
        <v>0.54517522633593241</v>
      </c>
      <c r="R46" s="36">
        <f t="shared" si="6"/>
        <v>0.48899422948902799</v>
      </c>
      <c r="T46" s="34" t="s">
        <v>46</v>
      </c>
      <c r="U46" s="62">
        <f t="shared" si="7"/>
        <v>0.54517522633593241</v>
      </c>
      <c r="V46" s="1" t="s">
        <v>45</v>
      </c>
      <c r="W46" s="1">
        <v>31</v>
      </c>
      <c r="X46" s="1">
        <v>0.98090536398467421</v>
      </c>
      <c r="Y46" s="1">
        <v>0.62244485230909108</v>
      </c>
      <c r="Z46" s="1">
        <v>0.24350704473900481</v>
      </c>
      <c r="AA46" s="1">
        <v>0.66872298108623607</v>
      </c>
    </row>
    <row r="47" spans="1:27" ht="15" customHeight="1">
      <c r="A47" s="37" t="s">
        <v>47</v>
      </c>
      <c r="B47" s="38">
        <v>0.68073030261666034</v>
      </c>
      <c r="C47" s="37" t="s">
        <v>47</v>
      </c>
      <c r="D47" s="38">
        <v>0.68334234308190289</v>
      </c>
      <c r="E47" s="37" t="s">
        <v>47</v>
      </c>
      <c r="F47" s="38">
        <v>0.6446038854082945</v>
      </c>
      <c r="G47" s="37" t="s">
        <v>47</v>
      </c>
      <c r="H47" s="38">
        <v>0.65140430128492455</v>
      </c>
      <c r="I47" s="37" t="s">
        <v>47</v>
      </c>
      <c r="J47" s="38">
        <v>0.79570866977749311</v>
      </c>
      <c r="K47" s="39">
        <v>44</v>
      </c>
      <c r="L47" s="36">
        <f t="shared" si="0"/>
        <v>0.79570866977749311</v>
      </c>
      <c r="M47" s="36">
        <f t="shared" si="1"/>
        <v>0.65140430128492455</v>
      </c>
      <c r="N47" s="36">
        <f t="shared" si="2"/>
        <v>0.6446038854082945</v>
      </c>
      <c r="O47" s="36">
        <f t="shared" si="3"/>
        <v>0.68334234308190289</v>
      </c>
      <c r="P47" s="36">
        <f t="shared" si="4"/>
        <v>0.68073030261666034</v>
      </c>
      <c r="Q47" s="36">
        <f t="shared" si="5"/>
        <v>0.68073030261666034</v>
      </c>
      <c r="R47" s="36">
        <f t="shared" si="6"/>
        <v>0.69115790043385505</v>
      </c>
      <c r="T47" s="37" t="s">
        <v>47</v>
      </c>
      <c r="U47" s="62">
        <f t="shared" si="7"/>
        <v>0.68073030261666034</v>
      </c>
      <c r="V47" s="1" t="s">
        <v>46</v>
      </c>
      <c r="W47" s="1">
        <v>34</v>
      </c>
      <c r="X47" s="1">
        <v>1.1166198412698412</v>
      </c>
      <c r="Y47" s="1">
        <v>1.3975802942588578</v>
      </c>
      <c r="Z47" s="1">
        <v>6.8784340690957152E-2</v>
      </c>
      <c r="AA47" s="1">
        <v>0.54517522633593241</v>
      </c>
    </row>
    <row r="48" spans="1:27" ht="15" customHeight="1">
      <c r="A48" s="34" t="s">
        <v>49</v>
      </c>
      <c r="B48" s="35">
        <v>0.97561673011907923</v>
      </c>
      <c r="C48" s="34" t="s">
        <v>49</v>
      </c>
      <c r="D48" s="35">
        <v>0.8323472157605375</v>
      </c>
      <c r="E48" s="34" t="s">
        <v>49</v>
      </c>
      <c r="F48" s="35">
        <v>0.6677581428915057</v>
      </c>
      <c r="G48" s="34" t="s">
        <v>49</v>
      </c>
      <c r="H48" s="35">
        <v>0.88562456622472008</v>
      </c>
      <c r="I48" s="34" t="s">
        <v>49</v>
      </c>
      <c r="J48" s="35">
        <v>0.87915893879982754</v>
      </c>
      <c r="K48" s="26">
        <v>45</v>
      </c>
      <c r="L48" s="36">
        <f t="shared" si="0"/>
        <v>0.87915893879982754</v>
      </c>
      <c r="M48" s="36">
        <f t="shared" si="1"/>
        <v>0.88562456622472008</v>
      </c>
      <c r="N48" s="36">
        <f t="shared" si="2"/>
        <v>0.6677581428915057</v>
      </c>
      <c r="O48" s="36">
        <f t="shared" si="3"/>
        <v>0.8323472157605375</v>
      </c>
      <c r="P48" s="36">
        <f t="shared" si="4"/>
        <v>0.97561673011907923</v>
      </c>
      <c r="Q48" s="36">
        <f t="shared" si="5"/>
        <v>0.97561673011907923</v>
      </c>
      <c r="R48" s="36">
        <f t="shared" si="6"/>
        <v>0.84810111875913408</v>
      </c>
      <c r="T48" s="34" t="s">
        <v>49</v>
      </c>
      <c r="U48" s="62">
        <f t="shared" si="7"/>
        <v>0.97561673011907923</v>
      </c>
      <c r="V48" s="1" t="s">
        <v>47</v>
      </c>
      <c r="W48" s="1">
        <v>70</v>
      </c>
      <c r="X48" s="1">
        <v>1.0069901234567902</v>
      </c>
      <c r="Y48" s="1">
        <v>0.63903882753765895</v>
      </c>
      <c r="Z48" s="1">
        <v>9.5535307568216793E-2</v>
      </c>
      <c r="AA48" s="1">
        <v>0.68073030261666034</v>
      </c>
    </row>
    <row r="49" spans="1:27" ht="15" customHeight="1">
      <c r="A49" s="37" t="s">
        <v>50</v>
      </c>
      <c r="B49" s="38">
        <v>1.0074992095308981</v>
      </c>
      <c r="C49" s="37" t="s">
        <v>50</v>
      </c>
      <c r="D49" s="38">
        <v>0.76857374842426751</v>
      </c>
      <c r="E49" s="37" t="s">
        <v>50</v>
      </c>
      <c r="F49" s="38">
        <v>0.83792164102827993</v>
      </c>
      <c r="G49" s="37" t="s">
        <v>50</v>
      </c>
      <c r="H49" s="38">
        <v>0.88558386275015977</v>
      </c>
      <c r="I49" s="37" t="s">
        <v>50</v>
      </c>
      <c r="J49" s="38">
        <v>1.0051661336974695</v>
      </c>
      <c r="K49" s="39">
        <v>46</v>
      </c>
      <c r="L49" s="36">
        <f t="shared" si="0"/>
        <v>1.0051661336974695</v>
      </c>
      <c r="M49" s="36">
        <f t="shared" si="1"/>
        <v>0.88558386275015977</v>
      </c>
      <c r="N49" s="36">
        <f t="shared" si="2"/>
        <v>0.83792164102827993</v>
      </c>
      <c r="O49" s="36">
        <f t="shared" si="3"/>
        <v>0.76857374842426751</v>
      </c>
      <c r="P49" s="36">
        <f t="shared" si="4"/>
        <v>1.0074992095308981</v>
      </c>
      <c r="Q49" s="36">
        <f t="shared" si="5"/>
        <v>1.0074992095308981</v>
      </c>
      <c r="R49" s="36">
        <f t="shared" si="6"/>
        <v>0.90094891908621499</v>
      </c>
      <c r="T49" s="37" t="s">
        <v>50</v>
      </c>
      <c r="U49" s="62">
        <f t="shared" si="7"/>
        <v>1.0074992095308981</v>
      </c>
      <c r="V49" s="1" t="s">
        <v>49</v>
      </c>
      <c r="W49" s="1">
        <v>141</v>
      </c>
      <c r="X49" s="1">
        <v>1.1301850045167119</v>
      </c>
      <c r="Y49" s="1">
        <v>0.21124179830846304</v>
      </c>
      <c r="Z49" s="1">
        <v>7.1404927661445752E-2</v>
      </c>
      <c r="AA49" s="1">
        <v>0.97561673011907923</v>
      </c>
    </row>
    <row r="50" spans="1:27" ht="15" customHeight="1">
      <c r="A50" s="34" t="s">
        <v>51</v>
      </c>
      <c r="B50" s="35">
        <v>0.64191967046973564</v>
      </c>
      <c r="C50" s="34" t="s">
        <v>51</v>
      </c>
      <c r="D50" s="35">
        <v>0.57617584355556262</v>
      </c>
      <c r="E50" s="34" t="s">
        <v>51</v>
      </c>
      <c r="F50" s="35">
        <v>0.68643606782735656</v>
      </c>
      <c r="G50" s="34" t="s">
        <v>51</v>
      </c>
      <c r="H50" s="35">
        <v>0.78033292222886164</v>
      </c>
      <c r="I50" s="34" t="s">
        <v>51</v>
      </c>
      <c r="J50" s="35">
        <v>0.76375697595343894</v>
      </c>
      <c r="K50" s="26">
        <v>47</v>
      </c>
      <c r="L50" s="36">
        <f t="shared" si="0"/>
        <v>0.76375697595343894</v>
      </c>
      <c r="M50" s="36">
        <f t="shared" si="1"/>
        <v>0.78033292222886164</v>
      </c>
      <c r="N50" s="36">
        <f t="shared" si="2"/>
        <v>0.68643606782735656</v>
      </c>
      <c r="O50" s="36">
        <f t="shared" si="3"/>
        <v>0.57617584355556262</v>
      </c>
      <c r="P50" s="36">
        <f t="shared" si="4"/>
        <v>0.64191967046973564</v>
      </c>
      <c r="Q50" s="36">
        <f t="shared" si="5"/>
        <v>0.64191967046973564</v>
      </c>
      <c r="R50" s="36">
        <f t="shared" si="6"/>
        <v>0.68972429600699103</v>
      </c>
      <c r="T50" s="34" t="s">
        <v>51</v>
      </c>
      <c r="U50" s="62">
        <f t="shared" si="7"/>
        <v>0.64191967046973564</v>
      </c>
      <c r="V50" s="1" t="s">
        <v>50</v>
      </c>
      <c r="W50" s="1">
        <v>71</v>
      </c>
      <c r="X50" s="1">
        <v>1.1212998148148152</v>
      </c>
      <c r="Y50" s="1">
        <v>0.15060472399695993</v>
      </c>
      <c r="Z50" s="1">
        <v>0.10370814070895523</v>
      </c>
      <c r="AA50" s="1">
        <v>1.0074992095308981</v>
      </c>
    </row>
    <row r="51" spans="1:27" ht="15" customHeight="1">
      <c r="A51" s="37" t="s">
        <v>52</v>
      </c>
      <c r="B51" s="38">
        <v>0.62137790133842963</v>
      </c>
      <c r="C51" s="37" t="s">
        <v>52</v>
      </c>
      <c r="D51" s="38">
        <v>0.65681158633257664</v>
      </c>
      <c r="E51" s="37" t="s">
        <v>52</v>
      </c>
      <c r="F51" s="38">
        <v>0.66713152503790796</v>
      </c>
      <c r="G51" s="37" t="s">
        <v>52</v>
      </c>
      <c r="H51" s="38">
        <v>0.78705829783388848</v>
      </c>
      <c r="I51" s="37" t="s">
        <v>52</v>
      </c>
      <c r="J51" s="38">
        <v>0.6768230842308649</v>
      </c>
      <c r="K51" s="39">
        <v>48</v>
      </c>
      <c r="L51" s="36">
        <f t="shared" si="0"/>
        <v>0.6768230842308649</v>
      </c>
      <c r="M51" s="36">
        <f t="shared" si="1"/>
        <v>0.78705829783388848</v>
      </c>
      <c r="N51" s="36">
        <f t="shared" si="2"/>
        <v>0.66713152503790796</v>
      </c>
      <c r="O51" s="36">
        <f t="shared" si="3"/>
        <v>0.65681158633257664</v>
      </c>
      <c r="P51" s="36">
        <f t="shared" si="4"/>
        <v>0.62137790133842963</v>
      </c>
      <c r="Q51" s="36">
        <f t="shared" si="5"/>
        <v>0.62137790133842963</v>
      </c>
      <c r="R51" s="36">
        <f t="shared" si="6"/>
        <v>0.68184047895473354</v>
      </c>
      <c r="T51" s="37" t="s">
        <v>52</v>
      </c>
      <c r="U51" s="62">
        <f t="shared" si="7"/>
        <v>0.62137790133842963</v>
      </c>
      <c r="V51" s="1" t="s">
        <v>51</v>
      </c>
      <c r="W51" s="1">
        <v>20</v>
      </c>
      <c r="X51" s="1">
        <v>0.87232046783625727</v>
      </c>
      <c r="Y51" s="1">
        <v>0.47856620896281693</v>
      </c>
      <c r="Z51" s="1">
        <v>0.1397391104591062</v>
      </c>
      <c r="AA51" s="1">
        <v>0.64191967046973564</v>
      </c>
    </row>
    <row r="52" spans="1:27" ht="15" customHeight="1">
      <c r="A52" s="34" t="s">
        <v>53</v>
      </c>
      <c r="B52" s="35">
        <v>0.62170126638750012</v>
      </c>
      <c r="C52" s="34" t="s">
        <v>53</v>
      </c>
      <c r="D52" s="35">
        <v>0.6721112079634739</v>
      </c>
      <c r="E52" s="34" t="s">
        <v>53</v>
      </c>
      <c r="F52" s="35">
        <v>0.66849392297827548</v>
      </c>
      <c r="G52" s="34" t="s">
        <v>53</v>
      </c>
      <c r="H52" s="35">
        <v>0.71952240338615336</v>
      </c>
      <c r="I52" s="34" t="s">
        <v>53</v>
      </c>
      <c r="J52" s="35">
        <v>0.66010652886489907</v>
      </c>
      <c r="K52" s="26">
        <v>49</v>
      </c>
      <c r="L52" s="36">
        <f t="shared" si="0"/>
        <v>0.66010652886489907</v>
      </c>
      <c r="M52" s="36">
        <f t="shared" si="1"/>
        <v>0.71952240338615336</v>
      </c>
      <c r="N52" s="36">
        <f t="shared" si="2"/>
        <v>0.66849392297827548</v>
      </c>
      <c r="O52" s="36">
        <f t="shared" si="3"/>
        <v>0.6721112079634739</v>
      </c>
      <c r="P52" s="36">
        <f t="shared" si="4"/>
        <v>0.62170126638750012</v>
      </c>
      <c r="Q52" s="36">
        <f t="shared" si="5"/>
        <v>0.62170126638750012</v>
      </c>
      <c r="R52" s="36">
        <f t="shared" si="6"/>
        <v>0.66838706591606045</v>
      </c>
      <c r="T52" s="34" t="s">
        <v>53</v>
      </c>
      <c r="U52" s="62">
        <f t="shared" si="7"/>
        <v>0.62170126638750012</v>
      </c>
      <c r="V52" s="1" t="s">
        <v>52</v>
      </c>
      <c r="W52" s="1">
        <v>23</v>
      </c>
      <c r="X52" s="1">
        <v>1.1094575757575758</v>
      </c>
      <c r="Y52" s="1">
        <v>1.0473061527031822</v>
      </c>
      <c r="Z52" s="1">
        <v>3.4703524667925631E-2</v>
      </c>
      <c r="AA52" s="1">
        <v>0.62137790133842963</v>
      </c>
    </row>
    <row r="53" spans="1:27" ht="15" customHeight="1">
      <c r="A53" s="37" t="s">
        <v>54</v>
      </c>
      <c r="B53" s="38">
        <v>0.73341278896849726</v>
      </c>
      <c r="C53" s="37" t="s">
        <v>54</v>
      </c>
      <c r="D53" s="38">
        <v>0.70836148837024215</v>
      </c>
      <c r="E53" s="37" t="s">
        <v>54</v>
      </c>
      <c r="F53" s="38">
        <v>0.57125959322754727</v>
      </c>
      <c r="G53" s="37" t="s">
        <v>54</v>
      </c>
      <c r="H53" s="38">
        <v>0.68874472551417576</v>
      </c>
      <c r="I53" s="37" t="s">
        <v>54</v>
      </c>
      <c r="J53" s="38">
        <v>0.64981768390832217</v>
      </c>
      <c r="K53" s="39">
        <v>50</v>
      </c>
      <c r="L53" s="36">
        <f t="shared" si="0"/>
        <v>0.64981768390832217</v>
      </c>
      <c r="M53" s="36">
        <f t="shared" si="1"/>
        <v>0.68874472551417576</v>
      </c>
      <c r="N53" s="36">
        <f t="shared" si="2"/>
        <v>0.57125959322754727</v>
      </c>
      <c r="O53" s="36">
        <f t="shared" si="3"/>
        <v>0.70836148837024215</v>
      </c>
      <c r="P53" s="36">
        <f t="shared" si="4"/>
        <v>0.73341278896849726</v>
      </c>
      <c r="Q53" s="36">
        <f t="shared" si="5"/>
        <v>0.73341278896849726</v>
      </c>
      <c r="R53" s="36">
        <f t="shared" si="6"/>
        <v>0.67031925599775688</v>
      </c>
      <c r="T53" s="37" t="s">
        <v>54</v>
      </c>
      <c r="U53" s="62">
        <f t="shared" si="7"/>
        <v>0.73341278896849726</v>
      </c>
      <c r="V53" s="1" t="s">
        <v>53</v>
      </c>
      <c r="W53" s="1">
        <v>50</v>
      </c>
      <c r="X53" s="1">
        <v>0.74039333333333346</v>
      </c>
      <c r="Y53" s="1">
        <v>0.25455326829344377</v>
      </c>
      <c r="Z53" s="1">
        <v>0.15954883826515012</v>
      </c>
      <c r="AA53" s="1">
        <v>0.62170126638750012</v>
      </c>
    </row>
    <row r="54" spans="1:27" ht="15" customHeight="1">
      <c r="A54" s="34" t="s">
        <v>56</v>
      </c>
      <c r="B54" s="35">
        <v>0.97373041075643574</v>
      </c>
      <c r="C54" s="34" t="s">
        <v>56</v>
      </c>
      <c r="D54" s="35">
        <v>0.96999990492346744</v>
      </c>
      <c r="E54" s="34" t="s">
        <v>56</v>
      </c>
      <c r="F54" s="35">
        <v>0.89162274911912542</v>
      </c>
      <c r="G54" s="34" t="s">
        <v>56</v>
      </c>
      <c r="H54" s="35">
        <v>1.1631691906364803</v>
      </c>
      <c r="I54" s="34" t="s">
        <v>56</v>
      </c>
      <c r="J54" s="35">
        <v>1.0462691068388499</v>
      </c>
      <c r="K54" s="26">
        <v>51</v>
      </c>
      <c r="L54" s="36">
        <f t="shared" si="0"/>
        <v>1.0462691068388499</v>
      </c>
      <c r="M54" s="36">
        <f t="shared" si="1"/>
        <v>1.1631691906364803</v>
      </c>
      <c r="N54" s="36">
        <f t="shared" si="2"/>
        <v>0.89162274911912542</v>
      </c>
      <c r="O54" s="36">
        <f t="shared" si="3"/>
        <v>0.96999990492346744</v>
      </c>
      <c r="P54" s="36">
        <f t="shared" si="4"/>
        <v>0.97373041075643574</v>
      </c>
      <c r="Q54" s="36">
        <f t="shared" si="5"/>
        <v>0.97373041075643574</v>
      </c>
      <c r="R54" s="36">
        <f t="shared" si="6"/>
        <v>1.0089582724548718</v>
      </c>
      <c r="T54" s="34" t="s">
        <v>56</v>
      </c>
      <c r="U54" s="62">
        <f t="shared" si="7"/>
        <v>0.97373041075643574</v>
      </c>
      <c r="V54" s="1" t="s">
        <v>54</v>
      </c>
      <c r="W54" s="1">
        <v>172</v>
      </c>
      <c r="X54" s="1">
        <v>1.1038535781544252</v>
      </c>
      <c r="Y54" s="1">
        <v>0.67345573962866845</v>
      </c>
      <c r="Z54" s="1">
        <v>7.0871982078871007E-2</v>
      </c>
      <c r="AA54" s="1">
        <v>0.73341278896849726</v>
      </c>
    </row>
    <row r="55" spans="1:27" ht="15" customHeight="1">
      <c r="A55" s="37" t="s">
        <v>57</v>
      </c>
      <c r="B55" s="38">
        <v>1.0064420330143675</v>
      </c>
      <c r="C55" s="37" t="s">
        <v>57</v>
      </c>
      <c r="D55" s="38">
        <v>0.85791106627818836</v>
      </c>
      <c r="E55" s="37" t="s">
        <v>57</v>
      </c>
      <c r="F55" s="38">
        <v>0.8613422474231881</v>
      </c>
      <c r="G55" s="37" t="s">
        <v>57</v>
      </c>
      <c r="H55" s="38">
        <v>0.84240668103701355</v>
      </c>
      <c r="I55" s="37" t="s">
        <v>57</v>
      </c>
      <c r="J55" s="38">
        <v>0.85521224672365814</v>
      </c>
      <c r="K55" s="39">
        <v>52</v>
      </c>
      <c r="L55" s="36">
        <f t="shared" si="0"/>
        <v>0.85521224672365814</v>
      </c>
      <c r="M55" s="36">
        <f t="shared" si="1"/>
        <v>0.84240668103701355</v>
      </c>
      <c r="N55" s="36">
        <f t="shared" si="2"/>
        <v>0.8613422474231881</v>
      </c>
      <c r="O55" s="36">
        <f t="shared" si="3"/>
        <v>0.85791106627818836</v>
      </c>
      <c r="P55" s="36">
        <f t="shared" si="4"/>
        <v>1.0064420330143675</v>
      </c>
      <c r="Q55" s="36">
        <f t="shared" si="5"/>
        <v>1.0064420330143675</v>
      </c>
      <c r="R55" s="36">
        <f t="shared" si="6"/>
        <v>0.88466285489528329</v>
      </c>
      <c r="T55" s="37" t="s">
        <v>57</v>
      </c>
      <c r="U55" s="62">
        <f t="shared" si="7"/>
        <v>1.0064420330143675</v>
      </c>
      <c r="V55" s="1" t="s">
        <v>56</v>
      </c>
      <c r="W55" s="1">
        <v>127</v>
      </c>
      <c r="X55" s="1">
        <v>1.1704096491228071</v>
      </c>
      <c r="Y55" s="1">
        <v>0.26931374597284752</v>
      </c>
      <c r="Z55" s="1">
        <v>0.13623231315343584</v>
      </c>
      <c r="AA55" s="1">
        <v>0.97373041075643574</v>
      </c>
    </row>
    <row r="56" spans="1:27" ht="15" customHeight="1">
      <c r="A56" s="34" t="s">
        <v>58</v>
      </c>
      <c r="B56" s="35">
        <v>1.2414657797915614</v>
      </c>
      <c r="C56" s="34" t="s">
        <v>58</v>
      </c>
      <c r="D56" s="35">
        <v>0.92578443046695857</v>
      </c>
      <c r="E56" s="34" t="s">
        <v>58</v>
      </c>
      <c r="F56" s="35">
        <v>1.0258658426847396</v>
      </c>
      <c r="G56" s="34" t="s">
        <v>58</v>
      </c>
      <c r="H56" s="35">
        <v>1.2186385937212683</v>
      </c>
      <c r="I56" s="34" t="s">
        <v>58</v>
      </c>
      <c r="J56" s="35">
        <v>0.94411433012787294</v>
      </c>
      <c r="K56" s="26">
        <v>53</v>
      </c>
      <c r="L56" s="36">
        <f t="shared" si="0"/>
        <v>0.94411433012787294</v>
      </c>
      <c r="M56" s="36">
        <f t="shared" si="1"/>
        <v>1.2186385937212683</v>
      </c>
      <c r="N56" s="36">
        <f t="shared" si="2"/>
        <v>1.0258658426847396</v>
      </c>
      <c r="O56" s="36">
        <f t="shared" si="3"/>
        <v>0.92578443046695857</v>
      </c>
      <c r="P56" s="36">
        <f t="shared" si="4"/>
        <v>1.2414657797915614</v>
      </c>
      <c r="Q56" s="36">
        <f t="shared" si="5"/>
        <v>1.2414657797915614</v>
      </c>
      <c r="R56" s="36">
        <f t="shared" si="6"/>
        <v>1.0711737953584801</v>
      </c>
      <c r="T56" s="34" t="s">
        <v>58</v>
      </c>
      <c r="U56" s="62">
        <f t="shared" si="7"/>
        <v>1.2414657797915614</v>
      </c>
      <c r="V56" s="1" t="s">
        <v>57</v>
      </c>
      <c r="W56" s="1">
        <v>94</v>
      </c>
      <c r="X56" s="1">
        <v>1.3218101851851847</v>
      </c>
      <c r="Y56" s="1">
        <v>0.4177993920839026</v>
      </c>
      <c r="Z56" s="1">
        <v>3.0551925276276207E-2</v>
      </c>
      <c r="AA56" s="1">
        <v>1.0064420330143675</v>
      </c>
    </row>
    <row r="57" spans="1:27" ht="15" customHeight="1">
      <c r="A57" s="37" t="s">
        <v>59</v>
      </c>
      <c r="B57" s="38">
        <v>1.0252452941735473</v>
      </c>
      <c r="C57" s="37" t="s">
        <v>59</v>
      </c>
      <c r="D57" s="38">
        <v>1.2005105618421634</v>
      </c>
      <c r="E57" s="37" t="s">
        <v>59</v>
      </c>
      <c r="F57" s="38">
        <v>0.92584913044109918</v>
      </c>
      <c r="G57" s="37" t="s">
        <v>59</v>
      </c>
      <c r="H57" s="38">
        <v>1.3340905270608066</v>
      </c>
      <c r="I57" s="37" t="s">
        <v>59</v>
      </c>
      <c r="J57" s="38">
        <v>0.73806406651239809</v>
      </c>
      <c r="K57" s="39">
        <v>54</v>
      </c>
      <c r="L57" s="36">
        <f t="shared" si="0"/>
        <v>0.73806406651239809</v>
      </c>
      <c r="M57" s="36">
        <f t="shared" si="1"/>
        <v>1.3340905270608066</v>
      </c>
      <c r="N57" s="36">
        <f t="shared" si="2"/>
        <v>0.92584913044109918</v>
      </c>
      <c r="O57" s="36">
        <f t="shared" si="3"/>
        <v>1.2005105618421634</v>
      </c>
      <c r="P57" s="36">
        <f t="shared" si="4"/>
        <v>1.0252452941735473</v>
      </c>
      <c r="Q57" s="36">
        <f t="shared" si="5"/>
        <v>1.0252452941735473</v>
      </c>
      <c r="R57" s="36">
        <f t="shared" si="6"/>
        <v>1.0447519160060028</v>
      </c>
      <c r="T57" s="37" t="s">
        <v>59</v>
      </c>
      <c r="U57" s="62">
        <f t="shared" si="7"/>
        <v>1.0252452941735473</v>
      </c>
      <c r="V57" s="1" t="s">
        <v>58</v>
      </c>
      <c r="W57" s="1">
        <v>24</v>
      </c>
      <c r="X57" s="1">
        <v>1.8129217391304349</v>
      </c>
      <c r="Y57" s="1">
        <v>0.61374327953399233</v>
      </c>
      <c r="Z57" s="1">
        <v>0.137137410329883</v>
      </c>
      <c r="AA57" s="1">
        <v>1.2414657797915614</v>
      </c>
    </row>
    <row r="58" spans="1:27" ht="15" customHeight="1">
      <c r="A58" s="34" t="s">
        <v>60</v>
      </c>
      <c r="B58" s="35">
        <v>1.0278974452464229</v>
      </c>
      <c r="C58" s="34" t="s">
        <v>60</v>
      </c>
      <c r="D58" s="35">
        <v>0.90400980036421907</v>
      </c>
      <c r="E58" s="34" t="s">
        <v>60</v>
      </c>
      <c r="F58" s="35">
        <v>0.93803717751172455</v>
      </c>
      <c r="G58" s="34" t="s">
        <v>60</v>
      </c>
      <c r="H58" s="35">
        <v>0.90504104899004201</v>
      </c>
      <c r="I58" s="34" t="s">
        <v>60</v>
      </c>
      <c r="J58" s="35">
        <v>0.87490223138054191</v>
      </c>
      <c r="K58" s="26">
        <v>55</v>
      </c>
      <c r="L58" s="36">
        <f t="shared" si="0"/>
        <v>0.87490223138054191</v>
      </c>
      <c r="M58" s="36">
        <f t="shared" si="1"/>
        <v>0.90504104899004201</v>
      </c>
      <c r="N58" s="36">
        <f t="shared" si="2"/>
        <v>0.93803717751172455</v>
      </c>
      <c r="O58" s="36">
        <f t="shared" si="3"/>
        <v>0.90400980036421907</v>
      </c>
      <c r="P58" s="36">
        <f t="shared" si="4"/>
        <v>1.0278974452464229</v>
      </c>
      <c r="Q58" s="36">
        <f t="shared" si="5"/>
        <v>1.0278974452464229</v>
      </c>
      <c r="R58" s="36">
        <f t="shared" si="6"/>
        <v>0.92997754069859018</v>
      </c>
      <c r="T58" s="34" t="s">
        <v>60</v>
      </c>
      <c r="U58" s="62">
        <f t="shared" si="7"/>
        <v>1.0278974452464229</v>
      </c>
      <c r="V58" s="1" t="s">
        <v>59</v>
      </c>
      <c r="W58" s="1">
        <v>5</v>
      </c>
      <c r="X58" s="1">
        <v>1.1578600000000001</v>
      </c>
      <c r="Y58" s="1">
        <v>0.17246566141143665</v>
      </c>
      <c r="Z58" s="1">
        <v>8.905463497889117E-2</v>
      </c>
      <c r="AA58" s="1">
        <v>1.0252452941735473</v>
      </c>
    </row>
    <row r="59" spans="1:27" ht="15" customHeight="1">
      <c r="A59" s="37" t="s">
        <v>61</v>
      </c>
      <c r="B59" s="38">
        <v>0.60876317093922894</v>
      </c>
      <c r="C59" s="37" t="s">
        <v>61</v>
      </c>
      <c r="D59" s="38">
        <v>0.64355875806651364</v>
      </c>
      <c r="E59" s="37" t="s">
        <v>61</v>
      </c>
      <c r="F59" s="38">
        <v>0.68380545548886851</v>
      </c>
      <c r="G59" s="37" t="s">
        <v>61</v>
      </c>
      <c r="H59" s="38">
        <v>0.64718923670466144</v>
      </c>
      <c r="I59" s="37" t="s">
        <v>61</v>
      </c>
      <c r="J59" s="38">
        <v>0.66260892604092747</v>
      </c>
      <c r="K59" s="39">
        <v>56</v>
      </c>
      <c r="L59" s="36">
        <f t="shared" si="0"/>
        <v>0.66260892604092747</v>
      </c>
      <c r="M59" s="36">
        <f t="shared" si="1"/>
        <v>0.64718923670466144</v>
      </c>
      <c r="N59" s="36">
        <f t="shared" si="2"/>
        <v>0.68380545548886851</v>
      </c>
      <c r="O59" s="36">
        <f t="shared" si="3"/>
        <v>0.64355875806651364</v>
      </c>
      <c r="P59" s="36">
        <f t="shared" si="4"/>
        <v>0.60876317093922894</v>
      </c>
      <c r="Q59" s="36">
        <f t="shared" si="5"/>
        <v>0.60876317093922894</v>
      </c>
      <c r="R59" s="36">
        <f t="shared" si="6"/>
        <v>0.64918510944803987</v>
      </c>
      <c r="T59" s="37" t="s">
        <v>61</v>
      </c>
      <c r="U59" s="62">
        <f t="shared" si="7"/>
        <v>0.60876317093922894</v>
      </c>
      <c r="V59" s="1" t="s">
        <v>60</v>
      </c>
      <c r="W59" s="1">
        <v>301</v>
      </c>
      <c r="X59" s="1">
        <v>1.4533522093522093</v>
      </c>
      <c r="Y59" s="1">
        <v>0.5518770587777071</v>
      </c>
      <c r="Z59" s="1">
        <v>1.9261275502694217E-2</v>
      </c>
      <c r="AA59" s="1">
        <v>1.0278974452464229</v>
      </c>
    </row>
    <row r="60" spans="1:27" ht="15" customHeight="1">
      <c r="A60" s="34" t="s">
        <v>62</v>
      </c>
      <c r="B60" s="35">
        <v>0.9829958281909581</v>
      </c>
      <c r="C60" s="34" t="s">
        <v>62</v>
      </c>
      <c r="D60" s="35">
        <v>0.95129289876775014</v>
      </c>
      <c r="E60" s="34" t="s">
        <v>62</v>
      </c>
      <c r="F60" s="35">
        <v>1.0400475687269457</v>
      </c>
      <c r="G60" s="34" t="s">
        <v>62</v>
      </c>
      <c r="H60" s="35">
        <v>1.2874146658063277</v>
      </c>
      <c r="I60" s="34" t="s">
        <v>62</v>
      </c>
      <c r="J60" s="35">
        <v>1.238674570346626</v>
      </c>
      <c r="K60" s="26">
        <v>57</v>
      </c>
      <c r="L60" s="36">
        <f t="shared" si="0"/>
        <v>1.238674570346626</v>
      </c>
      <c r="M60" s="36">
        <f t="shared" si="1"/>
        <v>1.2874146658063277</v>
      </c>
      <c r="N60" s="36">
        <f t="shared" si="2"/>
        <v>1.0400475687269457</v>
      </c>
      <c r="O60" s="36">
        <f t="shared" si="3"/>
        <v>0.95129289876775014</v>
      </c>
      <c r="P60" s="36">
        <f t="shared" si="4"/>
        <v>0.9829958281909581</v>
      </c>
      <c r="Q60" s="36">
        <f t="shared" si="5"/>
        <v>0.9829958281909581</v>
      </c>
      <c r="R60" s="36">
        <f t="shared" si="6"/>
        <v>1.1000851063677217</v>
      </c>
      <c r="T60" s="34" t="s">
        <v>62</v>
      </c>
      <c r="U60" s="62">
        <f t="shared" si="7"/>
        <v>0.9829958281909581</v>
      </c>
      <c r="V60" s="1" t="s">
        <v>61</v>
      </c>
      <c r="W60" s="1">
        <v>20</v>
      </c>
      <c r="X60" s="1">
        <v>1.0711679012345678</v>
      </c>
      <c r="Y60" s="1">
        <v>1.0127742114270126</v>
      </c>
      <c r="Z60" s="1">
        <v>8.0540266545057457E-2</v>
      </c>
      <c r="AA60" s="1">
        <v>0.60876317093922894</v>
      </c>
    </row>
    <row r="61" spans="1:27" ht="15" customHeight="1">
      <c r="A61" s="37" t="s">
        <v>63</v>
      </c>
      <c r="B61" s="38">
        <v>0.71754424619093182</v>
      </c>
      <c r="C61" s="37" t="s">
        <v>63</v>
      </c>
      <c r="D61" s="38">
        <v>0.5023243108889488</v>
      </c>
      <c r="E61" s="37" t="s">
        <v>63</v>
      </c>
      <c r="F61" s="38">
        <v>0.58925387600353718</v>
      </c>
      <c r="G61" s="37" t="s">
        <v>63</v>
      </c>
      <c r="H61" s="38">
        <v>0.88374704303661811</v>
      </c>
      <c r="I61" s="37" t="s">
        <v>63</v>
      </c>
      <c r="J61" s="38">
        <v>0.6777535929929982</v>
      </c>
      <c r="K61" s="39">
        <v>58</v>
      </c>
      <c r="L61" s="36">
        <f t="shared" si="0"/>
        <v>0.6777535929929982</v>
      </c>
      <c r="M61" s="36">
        <f t="shared" si="1"/>
        <v>0.88374704303661811</v>
      </c>
      <c r="N61" s="36">
        <f t="shared" si="2"/>
        <v>0.58925387600353718</v>
      </c>
      <c r="O61" s="36">
        <f t="shared" si="3"/>
        <v>0.5023243108889488</v>
      </c>
      <c r="P61" s="36">
        <f t="shared" si="4"/>
        <v>0.71754424619093182</v>
      </c>
      <c r="Q61" s="36">
        <f t="shared" si="5"/>
        <v>0.71754424619093182</v>
      </c>
      <c r="R61" s="36">
        <f t="shared" si="6"/>
        <v>0.67412461382260669</v>
      </c>
      <c r="T61" s="37" t="s">
        <v>63</v>
      </c>
      <c r="U61" s="62">
        <f t="shared" si="7"/>
        <v>0.71754424619093182</v>
      </c>
      <c r="V61" s="1" t="s">
        <v>62</v>
      </c>
      <c r="W61" s="1">
        <v>134</v>
      </c>
      <c r="X61" s="1">
        <v>1.3278635748792276</v>
      </c>
      <c r="Y61" s="1">
        <v>0.46777783695914144</v>
      </c>
      <c r="Z61" s="1">
        <v>4.2193035323803953E-2</v>
      </c>
      <c r="AA61" s="1">
        <v>0.9829958281909581</v>
      </c>
    </row>
    <row r="62" spans="1:27" ht="15" customHeight="1">
      <c r="A62" s="34" t="s">
        <v>64</v>
      </c>
      <c r="B62" s="35">
        <v>1.0243821080530155</v>
      </c>
      <c r="C62" s="34" t="s">
        <v>64</v>
      </c>
      <c r="D62" s="35">
        <v>0.87233410584521165</v>
      </c>
      <c r="E62" s="34" t="s">
        <v>64</v>
      </c>
      <c r="F62" s="35">
        <v>0.78651550981204388</v>
      </c>
      <c r="G62" s="34" t="s">
        <v>64</v>
      </c>
      <c r="H62" s="35">
        <v>0.86660536031673341</v>
      </c>
      <c r="I62" s="34" t="s">
        <v>64</v>
      </c>
      <c r="J62" s="35">
        <v>0.5756652869714951</v>
      </c>
      <c r="K62" s="26">
        <v>59</v>
      </c>
      <c r="L62" s="36">
        <f t="shared" si="0"/>
        <v>0.5756652869714951</v>
      </c>
      <c r="M62" s="36">
        <f t="shared" si="1"/>
        <v>0.86660536031673341</v>
      </c>
      <c r="N62" s="36">
        <f t="shared" si="2"/>
        <v>0.78651550981204388</v>
      </c>
      <c r="O62" s="36">
        <f t="shared" si="3"/>
        <v>0.87233410584521165</v>
      </c>
      <c r="P62" s="36">
        <f t="shared" si="4"/>
        <v>1.0243821080530155</v>
      </c>
      <c r="Q62" s="36">
        <f t="shared" si="5"/>
        <v>1.0243821080530155</v>
      </c>
      <c r="R62" s="36">
        <f t="shared" si="6"/>
        <v>0.8251004741996999</v>
      </c>
      <c r="T62" s="34" t="s">
        <v>64</v>
      </c>
      <c r="U62" s="62">
        <f t="shared" si="7"/>
        <v>1.0243821080530155</v>
      </c>
      <c r="V62" s="1" t="s">
        <v>63</v>
      </c>
      <c r="W62" s="1">
        <v>27</v>
      </c>
      <c r="X62" s="1">
        <v>1.0749449074074073</v>
      </c>
      <c r="Y62" s="1">
        <v>0.66411823031816108</v>
      </c>
      <c r="Z62" s="1">
        <v>0.13007420408078466</v>
      </c>
      <c r="AA62" s="1">
        <v>0.71754424619093182</v>
      </c>
    </row>
    <row r="63" spans="1:27" ht="15" customHeight="1">
      <c r="A63" s="37" t="s">
        <v>65</v>
      </c>
      <c r="B63" s="38">
        <v>0.34092119225796297</v>
      </c>
      <c r="C63" s="37" t="s">
        <v>65</v>
      </c>
      <c r="D63" s="38">
        <v>0.29419439128705105</v>
      </c>
      <c r="E63" s="37" t="s">
        <v>65</v>
      </c>
      <c r="F63" s="38">
        <v>0.3191431139930897</v>
      </c>
      <c r="G63" s="37" t="s">
        <v>65</v>
      </c>
      <c r="H63" s="38">
        <v>0.48637876718223522</v>
      </c>
      <c r="I63" s="37" t="s">
        <v>65</v>
      </c>
      <c r="J63" s="38">
        <v>0.51834922252307325</v>
      </c>
      <c r="K63" s="39">
        <v>60</v>
      </c>
      <c r="L63" s="36">
        <f t="shared" si="0"/>
        <v>0.51834922252307325</v>
      </c>
      <c r="M63" s="36">
        <f t="shared" si="1"/>
        <v>0.48637876718223522</v>
      </c>
      <c r="N63" s="36">
        <f t="shared" si="2"/>
        <v>0.3191431139930897</v>
      </c>
      <c r="O63" s="36">
        <f t="shared" si="3"/>
        <v>0.29419439128705105</v>
      </c>
      <c r="P63" s="36">
        <f t="shared" si="4"/>
        <v>0.34092119225796297</v>
      </c>
      <c r="Q63" s="36">
        <f t="shared" si="5"/>
        <v>0.34092119225796297</v>
      </c>
      <c r="R63" s="36">
        <f t="shared" si="6"/>
        <v>0.39179733744868245</v>
      </c>
      <c r="T63" s="37" t="s">
        <v>65</v>
      </c>
      <c r="U63" s="62">
        <f t="shared" si="7"/>
        <v>0.34092119225796297</v>
      </c>
      <c r="V63" s="1" t="s">
        <v>64</v>
      </c>
      <c r="W63" s="1">
        <v>20</v>
      </c>
      <c r="X63" s="1">
        <v>1.395969590643275</v>
      </c>
      <c r="Y63" s="1">
        <v>0.48365739004236019</v>
      </c>
      <c r="Z63" s="1">
        <v>8.4249723815761374E-2</v>
      </c>
      <c r="AA63" s="1">
        <v>1.0243821080530155</v>
      </c>
    </row>
    <row r="64" spans="1:27" ht="15" customHeight="1">
      <c r="A64" s="34" t="s">
        <v>66</v>
      </c>
      <c r="B64" s="35">
        <v>1.0277170259996711</v>
      </c>
      <c r="C64" s="34" t="s">
        <v>66</v>
      </c>
      <c r="D64" s="35">
        <v>0.82524295618637755</v>
      </c>
      <c r="E64" s="34" t="s">
        <v>66</v>
      </c>
      <c r="F64" s="35">
        <v>1.0117594263404395</v>
      </c>
      <c r="G64" s="34" t="s">
        <v>66</v>
      </c>
      <c r="H64" s="35">
        <v>0.86646489452574327</v>
      </c>
      <c r="I64" s="34" t="s">
        <v>66</v>
      </c>
      <c r="J64" s="35">
        <v>0.92199945807933659</v>
      </c>
      <c r="K64" s="26">
        <v>61</v>
      </c>
      <c r="L64" s="36">
        <f t="shared" si="0"/>
        <v>0.92199945807933659</v>
      </c>
      <c r="M64" s="36">
        <f t="shared" si="1"/>
        <v>0.86646489452574327</v>
      </c>
      <c r="N64" s="36">
        <f t="shared" si="2"/>
        <v>1.0117594263404395</v>
      </c>
      <c r="O64" s="36">
        <f t="shared" si="3"/>
        <v>0.82524295618637755</v>
      </c>
      <c r="P64" s="36">
        <f t="shared" si="4"/>
        <v>1.0277170259996711</v>
      </c>
      <c r="Q64" s="36">
        <f t="shared" si="5"/>
        <v>1.0277170259996711</v>
      </c>
      <c r="R64" s="36">
        <f t="shared" si="6"/>
        <v>0.93063675222631359</v>
      </c>
      <c r="T64" s="34" t="s">
        <v>66</v>
      </c>
      <c r="U64" s="62">
        <f t="shared" si="7"/>
        <v>1.0277170259996711</v>
      </c>
      <c r="V64" s="1" t="s">
        <v>65</v>
      </c>
      <c r="W64" s="1">
        <v>51</v>
      </c>
      <c r="X64" s="1">
        <v>0.54395646258503405</v>
      </c>
      <c r="Y64" s="1">
        <v>0.79406531455688623</v>
      </c>
      <c r="Z64" s="1">
        <v>0.13586406640836163</v>
      </c>
      <c r="AA64" s="1">
        <v>0.34092119225796297</v>
      </c>
    </row>
    <row r="65" spans="1:27" ht="15" customHeight="1">
      <c r="A65" s="37" t="s">
        <v>67</v>
      </c>
      <c r="B65" s="38">
        <v>0.82256278438329156</v>
      </c>
      <c r="C65" s="37" t="s">
        <v>67</v>
      </c>
      <c r="D65" s="38">
        <v>0.71934466612585912</v>
      </c>
      <c r="E65" s="37" t="s">
        <v>67</v>
      </c>
      <c r="F65" s="38">
        <v>0.88732297525780202</v>
      </c>
      <c r="G65" s="37" t="s">
        <v>68</v>
      </c>
      <c r="H65" s="38">
        <v>1.0125570550447203</v>
      </c>
      <c r="I65" s="37" t="s">
        <v>68</v>
      </c>
      <c r="J65" s="38">
        <v>0.81752962168093357</v>
      </c>
      <c r="K65" s="39">
        <v>62</v>
      </c>
      <c r="L65" s="36">
        <f t="shared" si="0"/>
        <v>0.81752962168093357</v>
      </c>
      <c r="M65" s="36">
        <f t="shared" si="1"/>
        <v>1.0125570550447203</v>
      </c>
      <c r="N65" s="36">
        <f t="shared" si="2"/>
        <v>0.88732297525780202</v>
      </c>
      <c r="O65" s="36">
        <f t="shared" si="3"/>
        <v>0.71934466612585912</v>
      </c>
      <c r="P65" s="36">
        <f t="shared" si="4"/>
        <v>0.82256278438329156</v>
      </c>
      <c r="Q65" s="36">
        <f t="shared" si="5"/>
        <v>0.82256278438329156</v>
      </c>
      <c r="R65" s="36">
        <f t="shared" si="6"/>
        <v>0.85186342049852115</v>
      </c>
      <c r="T65" s="37" t="s">
        <v>67</v>
      </c>
      <c r="U65" s="62">
        <f t="shared" si="7"/>
        <v>0.82256278438329156</v>
      </c>
      <c r="V65" s="1" t="s">
        <v>66</v>
      </c>
      <c r="W65" s="1">
        <v>91</v>
      </c>
      <c r="X65" s="1">
        <v>1.1914886002886005</v>
      </c>
      <c r="Y65" s="1">
        <v>0.21247297994260872</v>
      </c>
      <c r="Z65" s="1">
        <v>2.0767169255965504E-2</v>
      </c>
      <c r="AA65" s="1">
        <v>1.0277170259996711</v>
      </c>
    </row>
    <row r="66" spans="1:27" ht="15" customHeight="1">
      <c r="A66" s="34" t="s">
        <v>69</v>
      </c>
      <c r="B66" s="35">
        <v>0.40346705372529729</v>
      </c>
      <c r="C66" s="34" t="s">
        <v>69</v>
      </c>
      <c r="D66" s="35">
        <v>0.37998039349755114</v>
      </c>
      <c r="E66" s="34" t="s">
        <v>69</v>
      </c>
      <c r="F66" s="35">
        <v>0.40698970089021697</v>
      </c>
      <c r="G66" s="34" t="s">
        <v>69</v>
      </c>
      <c r="H66" s="35">
        <v>0.40693336157298177</v>
      </c>
      <c r="I66" s="34" t="s">
        <v>69</v>
      </c>
      <c r="J66" s="35">
        <v>0.4193884221824542</v>
      </c>
      <c r="K66" s="26">
        <v>63</v>
      </c>
      <c r="L66" s="36">
        <f t="shared" si="0"/>
        <v>0.4193884221824542</v>
      </c>
      <c r="M66" s="36">
        <f t="shared" si="1"/>
        <v>0.40693336157298177</v>
      </c>
      <c r="N66" s="36">
        <f t="shared" si="2"/>
        <v>0.40698970089021697</v>
      </c>
      <c r="O66" s="36">
        <f t="shared" si="3"/>
        <v>0.37998039349755114</v>
      </c>
      <c r="P66" s="36">
        <f t="shared" si="4"/>
        <v>0.40346705372529729</v>
      </c>
      <c r="Q66" s="36">
        <f t="shared" si="5"/>
        <v>0.40346705372529729</v>
      </c>
      <c r="R66" s="36">
        <f t="shared" si="6"/>
        <v>0.40335178637370028</v>
      </c>
      <c r="T66" s="34" t="s">
        <v>69</v>
      </c>
      <c r="U66" s="62">
        <f t="shared" si="7"/>
        <v>0.40346705372529729</v>
      </c>
      <c r="V66" s="1" t="s">
        <v>67</v>
      </c>
      <c r="W66" s="1">
        <v>33</v>
      </c>
      <c r="X66" s="1">
        <v>1.255168100358423</v>
      </c>
      <c r="Y66" s="1">
        <v>0.70123168579684425</v>
      </c>
      <c r="Z66" s="1">
        <v>0.12002771632073334</v>
      </c>
      <c r="AA66" s="1">
        <v>0.82256278438329156</v>
      </c>
    </row>
    <row r="67" spans="1:27" ht="15" customHeight="1">
      <c r="A67" s="37" t="s">
        <v>70</v>
      </c>
      <c r="B67" s="38">
        <v>0.7855072428176697</v>
      </c>
      <c r="C67" s="37" t="s">
        <v>70</v>
      </c>
      <c r="D67" s="38">
        <v>0.52628780918225715</v>
      </c>
      <c r="E67" s="37" t="s">
        <v>70</v>
      </c>
      <c r="F67" s="38">
        <v>0.42950643078558465</v>
      </c>
      <c r="G67" s="37" t="s">
        <v>70</v>
      </c>
      <c r="H67" s="38">
        <v>0.86744823306211116</v>
      </c>
      <c r="I67" s="37" t="s">
        <v>70</v>
      </c>
      <c r="J67" s="38">
        <v>0.71868086681825349</v>
      </c>
      <c r="K67" s="39">
        <v>64</v>
      </c>
      <c r="L67" s="36">
        <f t="shared" si="0"/>
        <v>0.71868086681825349</v>
      </c>
      <c r="M67" s="36">
        <f t="shared" si="1"/>
        <v>0.86744823306211116</v>
      </c>
      <c r="N67" s="36">
        <f t="shared" si="2"/>
        <v>0.42950643078558465</v>
      </c>
      <c r="O67" s="36">
        <f t="shared" si="3"/>
        <v>0.52628780918225715</v>
      </c>
      <c r="P67" s="36">
        <f t="shared" si="4"/>
        <v>0.7855072428176697</v>
      </c>
      <c r="Q67" s="36">
        <f t="shared" si="5"/>
        <v>0.7855072428176697</v>
      </c>
      <c r="R67" s="36">
        <f t="shared" si="6"/>
        <v>0.66548611653317524</v>
      </c>
      <c r="T67" s="37" t="s">
        <v>70</v>
      </c>
      <c r="U67" s="62">
        <f t="shared" si="7"/>
        <v>0.7855072428176697</v>
      </c>
      <c r="V67" s="1" t="s">
        <v>69</v>
      </c>
      <c r="W67" s="1">
        <v>238</v>
      </c>
      <c r="X67" s="1">
        <v>0.6779410818713455</v>
      </c>
      <c r="Y67" s="1">
        <v>0.90705143699432544</v>
      </c>
      <c r="Z67" s="1">
        <v>2.4216130415248782E-2</v>
      </c>
      <c r="AA67" s="1">
        <v>0.40346705372529729</v>
      </c>
    </row>
    <row r="68" spans="1:27" ht="15" customHeight="1">
      <c r="A68" s="34" t="s">
        <v>71</v>
      </c>
      <c r="B68" s="35">
        <v>0.99346515769190813</v>
      </c>
      <c r="C68" s="34" t="s">
        <v>71</v>
      </c>
      <c r="D68" s="35">
        <v>0.61026472665068066</v>
      </c>
      <c r="E68" s="34" t="s">
        <v>71</v>
      </c>
      <c r="F68" s="35">
        <v>1.0536997699607182</v>
      </c>
      <c r="G68" s="34" t="s">
        <v>71</v>
      </c>
      <c r="H68" s="35">
        <v>0.9885905139542599</v>
      </c>
      <c r="I68" s="34" t="s">
        <v>71</v>
      </c>
      <c r="J68" s="35">
        <v>1.4555069769426476</v>
      </c>
      <c r="K68" s="26">
        <v>65</v>
      </c>
      <c r="L68" s="36">
        <f t="shared" si="0"/>
        <v>1.4555069769426476</v>
      </c>
      <c r="M68" s="36">
        <f t="shared" si="1"/>
        <v>0.9885905139542599</v>
      </c>
      <c r="N68" s="36">
        <f t="shared" si="2"/>
        <v>1.0536997699607182</v>
      </c>
      <c r="O68" s="36">
        <f t="shared" si="3"/>
        <v>0.61026472665068066</v>
      </c>
      <c r="P68" s="36">
        <f t="shared" si="4"/>
        <v>0.99346515769190813</v>
      </c>
      <c r="Q68" s="36">
        <f t="shared" si="5"/>
        <v>0.99346515769190813</v>
      </c>
      <c r="R68" s="36">
        <f t="shared" si="6"/>
        <v>1.0203054290400428</v>
      </c>
      <c r="T68" s="34" t="s">
        <v>71</v>
      </c>
      <c r="U68" s="62">
        <f t="shared" si="7"/>
        <v>0.99346515769190813</v>
      </c>
      <c r="V68" s="1" t="s">
        <v>70</v>
      </c>
      <c r="W68" s="1">
        <v>18</v>
      </c>
      <c r="X68" s="1">
        <v>1.1946681481481485</v>
      </c>
      <c r="Y68" s="1">
        <v>0.69451666902147602</v>
      </c>
      <c r="Z68" s="1">
        <v>0</v>
      </c>
      <c r="AA68" s="1">
        <v>0.7855072428176697</v>
      </c>
    </row>
    <row r="69" spans="1:27" ht="15" customHeight="1">
      <c r="A69" s="37" t="s">
        <v>72</v>
      </c>
      <c r="B69" s="38">
        <v>0.90340691358828151</v>
      </c>
      <c r="C69" s="37" t="s">
        <v>72</v>
      </c>
      <c r="D69" s="38">
        <v>0.71142926463678591</v>
      </c>
      <c r="E69" s="37" t="s">
        <v>72</v>
      </c>
      <c r="F69" s="38">
        <v>0.5835502781921964</v>
      </c>
      <c r="G69" s="37" t="s">
        <v>72</v>
      </c>
      <c r="H69" s="38">
        <v>0.9503798989246629</v>
      </c>
      <c r="I69" s="37" t="s">
        <v>72</v>
      </c>
      <c r="J69" s="38">
        <v>0.85458546992762052</v>
      </c>
      <c r="K69" s="39">
        <v>66</v>
      </c>
      <c r="L69" s="36">
        <f t="shared" ref="L69:L96" si="8">J69</f>
        <v>0.85458546992762052</v>
      </c>
      <c r="M69" s="36">
        <f t="shared" ref="M69:M96" si="9">H69</f>
        <v>0.9503798989246629</v>
      </c>
      <c r="N69" s="36">
        <f t="shared" ref="N69:N96" si="10">F69</f>
        <v>0.5835502781921964</v>
      </c>
      <c r="O69" s="36">
        <f t="shared" ref="O69:O96" si="11">D69</f>
        <v>0.71142926463678591</v>
      </c>
      <c r="P69" s="36">
        <f t="shared" ref="P69:P96" si="12">B69</f>
        <v>0.90340691358828151</v>
      </c>
      <c r="Q69" s="36">
        <f t="shared" ref="Q69:Q96" si="13">P69</f>
        <v>0.90340691358828151</v>
      </c>
      <c r="R69" s="36">
        <f t="shared" ref="R69:R96" si="14">AVERAGE(L69:P69)</f>
        <v>0.80067036505390965</v>
      </c>
      <c r="T69" s="37" t="s">
        <v>72</v>
      </c>
      <c r="U69" s="62">
        <f t="shared" ref="U69:U96" si="15">VLOOKUP(T69,$V$4:$AA$98,6,FALSE)</f>
        <v>0.90340691358828151</v>
      </c>
      <c r="V69" s="1" t="s">
        <v>71</v>
      </c>
      <c r="W69" s="1">
        <v>11</v>
      </c>
      <c r="X69" s="1">
        <v>1.3648122222222221</v>
      </c>
      <c r="Y69" s="1">
        <v>0.49838629522153877</v>
      </c>
      <c r="Z69" s="1">
        <v>7.0978304616057586E-2</v>
      </c>
      <c r="AA69" s="1">
        <v>0.99346515769190813</v>
      </c>
    </row>
    <row r="70" spans="1:27" ht="15" customHeight="1">
      <c r="A70" s="34" t="s">
        <v>73</v>
      </c>
      <c r="B70" s="35">
        <v>0.76910261019323911</v>
      </c>
      <c r="C70" s="34" t="s">
        <v>73</v>
      </c>
      <c r="D70" s="35">
        <v>0.66525990408593072</v>
      </c>
      <c r="E70" s="34" t="s">
        <v>73</v>
      </c>
      <c r="F70" s="35">
        <v>0.7251028917898098</v>
      </c>
      <c r="G70" s="34" t="s">
        <v>73</v>
      </c>
      <c r="H70" s="35">
        <v>0.71432129381855436</v>
      </c>
      <c r="I70" s="34" t="s">
        <v>73</v>
      </c>
      <c r="J70" s="35">
        <v>0.94616738247053123</v>
      </c>
      <c r="K70" s="26">
        <v>67</v>
      </c>
      <c r="L70" s="36">
        <f t="shared" si="8"/>
        <v>0.94616738247053123</v>
      </c>
      <c r="M70" s="36">
        <f t="shared" si="9"/>
        <v>0.71432129381855436</v>
      </c>
      <c r="N70" s="36">
        <f t="shared" si="10"/>
        <v>0.7251028917898098</v>
      </c>
      <c r="O70" s="36">
        <f t="shared" si="11"/>
        <v>0.66525990408593072</v>
      </c>
      <c r="P70" s="36">
        <f t="shared" si="12"/>
        <v>0.76910261019323911</v>
      </c>
      <c r="Q70" s="36">
        <f t="shared" si="13"/>
        <v>0.76910261019323911</v>
      </c>
      <c r="R70" s="36">
        <f t="shared" si="14"/>
        <v>0.76399081647161304</v>
      </c>
      <c r="T70" s="34" t="s">
        <v>73</v>
      </c>
      <c r="U70" s="62">
        <f t="shared" si="15"/>
        <v>0.76910261019323911</v>
      </c>
      <c r="V70" s="1" t="s">
        <v>72</v>
      </c>
      <c r="W70" s="1">
        <v>59</v>
      </c>
      <c r="X70" s="1">
        <v>1.3460990929705217</v>
      </c>
      <c r="Y70" s="1">
        <v>0.65336697151437084</v>
      </c>
      <c r="Z70" s="1">
        <v>8.4571339658168307E-2</v>
      </c>
      <c r="AA70" s="1">
        <v>0.90340691358828151</v>
      </c>
    </row>
    <row r="71" spans="1:27" ht="15" customHeight="1">
      <c r="A71" s="37" t="s">
        <v>74</v>
      </c>
      <c r="B71" s="38">
        <v>0.7925684800660252</v>
      </c>
      <c r="C71" s="37" t="s">
        <v>74</v>
      </c>
      <c r="D71" s="38">
        <v>0.41404683458119351</v>
      </c>
      <c r="E71" s="37" t="s">
        <v>74</v>
      </c>
      <c r="F71" s="38">
        <v>0.59259730953373846</v>
      </c>
      <c r="G71" s="37" t="s">
        <v>74</v>
      </c>
      <c r="H71" s="38">
        <v>0.78211152846261855</v>
      </c>
      <c r="I71" s="37" t="s">
        <v>74</v>
      </c>
      <c r="J71" s="38">
        <v>1.0217856344065332</v>
      </c>
      <c r="K71" s="39">
        <v>68</v>
      </c>
      <c r="L71" s="36">
        <f t="shared" si="8"/>
        <v>1.0217856344065332</v>
      </c>
      <c r="M71" s="36">
        <f t="shared" si="9"/>
        <v>0.78211152846261855</v>
      </c>
      <c r="N71" s="36">
        <f t="shared" si="10"/>
        <v>0.59259730953373846</v>
      </c>
      <c r="O71" s="36">
        <f t="shared" si="11"/>
        <v>0.41404683458119351</v>
      </c>
      <c r="P71" s="36">
        <f t="shared" si="12"/>
        <v>0.7925684800660252</v>
      </c>
      <c r="Q71" s="36">
        <f t="shared" si="13"/>
        <v>0.7925684800660252</v>
      </c>
      <c r="R71" s="36">
        <f t="shared" si="14"/>
        <v>0.72062195741002177</v>
      </c>
      <c r="T71" s="37" t="s">
        <v>74</v>
      </c>
      <c r="U71" s="62">
        <f t="shared" si="15"/>
        <v>0.7925684800660252</v>
      </c>
      <c r="V71" s="1" t="s">
        <v>73</v>
      </c>
      <c r="W71" s="1">
        <v>72</v>
      </c>
      <c r="X71" s="1">
        <v>0.97858395061728398</v>
      </c>
      <c r="Y71" s="1">
        <v>0.36316149522434915</v>
      </c>
      <c r="Z71" s="1">
        <v>7.4328453874191291E-2</v>
      </c>
      <c r="AA71" s="1">
        <v>0.76910261019323911</v>
      </c>
    </row>
    <row r="72" spans="1:27" ht="15" customHeight="1">
      <c r="A72" s="34" t="s">
        <v>75</v>
      </c>
      <c r="B72" s="35">
        <v>0.63016623948761152</v>
      </c>
      <c r="C72" s="34" t="s">
        <v>75</v>
      </c>
      <c r="D72" s="35">
        <v>0.65316635069709073</v>
      </c>
      <c r="E72" s="34" t="s">
        <v>75</v>
      </c>
      <c r="F72" s="35">
        <v>0.5944756636112204</v>
      </c>
      <c r="G72" s="34" t="s">
        <v>75</v>
      </c>
      <c r="H72" s="35">
        <v>0.62747287724771261</v>
      </c>
      <c r="I72" s="34" t="s">
        <v>75</v>
      </c>
      <c r="J72" s="35">
        <v>0.72193965750192779</v>
      </c>
      <c r="K72" s="26">
        <v>69</v>
      </c>
      <c r="L72" s="36">
        <f t="shared" si="8"/>
        <v>0.72193965750192779</v>
      </c>
      <c r="M72" s="36">
        <f t="shared" si="9"/>
        <v>0.62747287724771261</v>
      </c>
      <c r="N72" s="36">
        <f t="shared" si="10"/>
        <v>0.5944756636112204</v>
      </c>
      <c r="O72" s="36">
        <f t="shared" si="11"/>
        <v>0.65316635069709073</v>
      </c>
      <c r="P72" s="36">
        <f t="shared" si="12"/>
        <v>0.63016623948761152</v>
      </c>
      <c r="Q72" s="36">
        <f t="shared" si="13"/>
        <v>0.63016623948761152</v>
      </c>
      <c r="R72" s="36">
        <f t="shared" si="14"/>
        <v>0.64544415770911256</v>
      </c>
      <c r="T72" s="34" t="s">
        <v>75</v>
      </c>
      <c r="U72" s="62">
        <f t="shared" si="15"/>
        <v>0.63016623948761152</v>
      </c>
      <c r="V72" s="1" t="s">
        <v>74</v>
      </c>
      <c r="W72" s="1">
        <v>2</v>
      </c>
      <c r="X72" s="1">
        <v>0.97012222222222233</v>
      </c>
      <c r="Y72" s="1">
        <v>0.29869762528937283</v>
      </c>
      <c r="Z72" s="1">
        <v>9.8046087794620179E-2</v>
      </c>
      <c r="AA72" s="1">
        <v>0.7925684800660252</v>
      </c>
    </row>
    <row r="73" spans="1:27" ht="15" customHeight="1">
      <c r="A73" s="37" t="s">
        <v>77</v>
      </c>
      <c r="B73" s="38">
        <v>0.74985141898503438</v>
      </c>
      <c r="C73" s="37" t="s">
        <v>77</v>
      </c>
      <c r="D73" s="38">
        <v>0.5907380458564635</v>
      </c>
      <c r="E73" s="37" t="s">
        <v>77</v>
      </c>
      <c r="F73" s="38">
        <v>0.62379338668629969</v>
      </c>
      <c r="G73" s="37" t="s">
        <v>77</v>
      </c>
      <c r="H73" s="38">
        <v>0.74721094983742209</v>
      </c>
      <c r="I73" s="37" t="s">
        <v>77</v>
      </c>
      <c r="J73" s="38">
        <v>0.83495144488809703</v>
      </c>
      <c r="K73" s="39">
        <v>70</v>
      </c>
      <c r="L73" s="36">
        <f t="shared" si="8"/>
        <v>0.83495144488809703</v>
      </c>
      <c r="M73" s="36">
        <f t="shared" si="9"/>
        <v>0.74721094983742209</v>
      </c>
      <c r="N73" s="36">
        <f t="shared" si="10"/>
        <v>0.62379338668629969</v>
      </c>
      <c r="O73" s="36">
        <f t="shared" si="11"/>
        <v>0.5907380458564635</v>
      </c>
      <c r="P73" s="36">
        <f t="shared" si="12"/>
        <v>0.74985141898503438</v>
      </c>
      <c r="Q73" s="36">
        <f t="shared" si="13"/>
        <v>0.74985141898503438</v>
      </c>
      <c r="R73" s="36">
        <f t="shared" si="14"/>
        <v>0.7093090492506634</v>
      </c>
      <c r="T73" s="37" t="s">
        <v>77</v>
      </c>
      <c r="U73" s="62">
        <f t="shared" si="15"/>
        <v>0.74985141898503438</v>
      </c>
      <c r="V73" s="1" t="s">
        <v>75</v>
      </c>
      <c r="W73" s="1">
        <v>78</v>
      </c>
      <c r="X73" s="1">
        <v>0.79808174603174609</v>
      </c>
      <c r="Y73" s="1">
        <v>0.35528298412318771</v>
      </c>
      <c r="Z73" s="1">
        <v>8.961612468275626E-2</v>
      </c>
      <c r="AA73" s="1">
        <v>0.63016623948761152</v>
      </c>
    </row>
    <row r="74" spans="1:27" ht="15" customHeight="1">
      <c r="A74" s="34" t="s">
        <v>78</v>
      </c>
      <c r="B74" s="35">
        <v>0.95422155774892448</v>
      </c>
      <c r="C74" s="34" t="s">
        <v>78</v>
      </c>
      <c r="D74" s="35">
        <v>0.73381222795918832</v>
      </c>
      <c r="E74" s="34" t="s">
        <v>78</v>
      </c>
      <c r="F74" s="35">
        <v>1.1051490301781783</v>
      </c>
      <c r="G74" s="34" t="s">
        <v>78</v>
      </c>
      <c r="H74" s="35">
        <v>1.2862792542565835</v>
      </c>
      <c r="I74" s="34" t="s">
        <v>78</v>
      </c>
      <c r="J74" s="35">
        <v>1.2707710491706892</v>
      </c>
      <c r="K74" s="26">
        <v>71</v>
      </c>
      <c r="L74" s="36">
        <f t="shared" si="8"/>
        <v>1.2707710491706892</v>
      </c>
      <c r="M74" s="36">
        <f t="shared" si="9"/>
        <v>1.2862792542565835</v>
      </c>
      <c r="N74" s="36">
        <f t="shared" si="10"/>
        <v>1.1051490301781783</v>
      </c>
      <c r="O74" s="36">
        <f t="shared" si="11"/>
        <v>0.73381222795918832</v>
      </c>
      <c r="P74" s="36">
        <f t="shared" si="12"/>
        <v>0.95422155774892448</v>
      </c>
      <c r="Q74" s="36">
        <f t="shared" si="13"/>
        <v>0.95422155774892448</v>
      </c>
      <c r="R74" s="36">
        <f t="shared" si="14"/>
        <v>1.0700466238627129</v>
      </c>
      <c r="T74" s="34" t="s">
        <v>78</v>
      </c>
      <c r="U74" s="62">
        <f t="shared" si="15"/>
        <v>0.95422155774892448</v>
      </c>
      <c r="V74" s="1" t="s">
        <v>77</v>
      </c>
      <c r="W74" s="1">
        <v>24</v>
      </c>
      <c r="X74" s="1">
        <v>1.154252380952381</v>
      </c>
      <c r="Y74" s="1">
        <v>0.71907749851693015</v>
      </c>
      <c r="Z74" s="1">
        <v>8.8896946779589883E-2</v>
      </c>
      <c r="AA74" s="1">
        <v>0.74985141898503438</v>
      </c>
    </row>
    <row r="75" spans="1:27" ht="15" customHeight="1">
      <c r="A75" s="37" t="s">
        <v>79</v>
      </c>
      <c r="B75" s="38">
        <v>0.96456625123563999</v>
      </c>
      <c r="C75" s="37" t="s">
        <v>79</v>
      </c>
      <c r="D75" s="38">
        <v>0.80515771668846059</v>
      </c>
      <c r="E75" s="37" t="s">
        <v>79</v>
      </c>
      <c r="F75" s="38">
        <v>0.74991149179726047</v>
      </c>
      <c r="G75" s="37" t="s">
        <v>79</v>
      </c>
      <c r="H75" s="38">
        <v>0.81165640151535101</v>
      </c>
      <c r="I75" s="37" t="s">
        <v>79</v>
      </c>
      <c r="J75" s="38">
        <v>0.79704032740011155</v>
      </c>
      <c r="K75" s="39">
        <v>72</v>
      </c>
      <c r="L75" s="36">
        <f t="shared" si="8"/>
        <v>0.79704032740011155</v>
      </c>
      <c r="M75" s="36">
        <f t="shared" si="9"/>
        <v>0.81165640151535101</v>
      </c>
      <c r="N75" s="36">
        <f t="shared" si="10"/>
        <v>0.74991149179726047</v>
      </c>
      <c r="O75" s="36">
        <f t="shared" si="11"/>
        <v>0.80515771668846059</v>
      </c>
      <c r="P75" s="36">
        <f t="shared" si="12"/>
        <v>0.96456625123563999</v>
      </c>
      <c r="Q75" s="36">
        <f t="shared" si="13"/>
        <v>0.96456625123563999</v>
      </c>
      <c r="R75" s="36">
        <f t="shared" si="14"/>
        <v>0.82566643772736481</v>
      </c>
      <c r="T75" s="37" t="s">
        <v>79</v>
      </c>
      <c r="U75" s="62">
        <f t="shared" si="15"/>
        <v>0.96456625123563999</v>
      </c>
      <c r="V75" s="1" t="s">
        <v>78</v>
      </c>
      <c r="W75" s="1">
        <v>17</v>
      </c>
      <c r="X75" s="1">
        <v>1.1176954248366013</v>
      </c>
      <c r="Y75" s="1">
        <v>0.22842195750753919</v>
      </c>
      <c r="Z75" s="1">
        <v>0.20084507016617628</v>
      </c>
      <c r="AA75" s="1">
        <v>0.95422155774892448</v>
      </c>
    </row>
    <row r="76" spans="1:27" ht="15" customHeight="1">
      <c r="A76" s="34" t="s">
        <v>80</v>
      </c>
      <c r="B76" s="35">
        <v>0.72647479882806087</v>
      </c>
      <c r="C76" s="34" t="s">
        <v>80</v>
      </c>
      <c r="D76" s="35">
        <v>0.8129899176755746</v>
      </c>
      <c r="E76" s="34" t="s">
        <v>80</v>
      </c>
      <c r="F76" s="35">
        <v>0.80160853995664383</v>
      </c>
      <c r="G76" s="34" t="s">
        <v>80</v>
      </c>
      <c r="H76" s="35">
        <v>0.89515648249819202</v>
      </c>
      <c r="I76" s="34" t="s">
        <v>80</v>
      </c>
      <c r="J76" s="35">
        <v>0.82785724594275656</v>
      </c>
      <c r="K76" s="26">
        <v>73</v>
      </c>
      <c r="L76" s="36">
        <f t="shared" si="8"/>
        <v>0.82785724594275656</v>
      </c>
      <c r="M76" s="36">
        <f t="shared" si="9"/>
        <v>0.89515648249819202</v>
      </c>
      <c r="N76" s="36">
        <f t="shared" si="10"/>
        <v>0.80160853995664383</v>
      </c>
      <c r="O76" s="36">
        <f t="shared" si="11"/>
        <v>0.8129899176755746</v>
      </c>
      <c r="P76" s="36">
        <f t="shared" si="12"/>
        <v>0.72647479882806087</v>
      </c>
      <c r="Q76" s="36">
        <f t="shared" si="13"/>
        <v>0.72647479882806087</v>
      </c>
      <c r="R76" s="36">
        <f t="shared" si="14"/>
        <v>0.81281739698024558</v>
      </c>
      <c r="T76" s="34" t="s">
        <v>80</v>
      </c>
      <c r="U76" s="62">
        <f t="shared" si="15"/>
        <v>0.72647479882806087</v>
      </c>
      <c r="V76" s="1" t="s">
        <v>79</v>
      </c>
      <c r="W76" s="1">
        <v>88</v>
      </c>
      <c r="X76" s="1">
        <v>1.4393734417344175</v>
      </c>
      <c r="Y76" s="1">
        <v>0.65633257766107733</v>
      </c>
      <c r="Z76" s="1">
        <v>8.1522429505077931E-2</v>
      </c>
      <c r="AA76" s="1">
        <v>0.96456625123563999</v>
      </c>
    </row>
    <row r="77" spans="1:27" ht="15" customHeight="1">
      <c r="A77" s="37" t="s">
        <v>81</v>
      </c>
      <c r="B77" s="38">
        <v>0.27789463460958114</v>
      </c>
      <c r="C77" s="37" t="s">
        <v>81</v>
      </c>
      <c r="D77" s="38">
        <v>0.39618207883922557</v>
      </c>
      <c r="E77" s="37" t="s">
        <v>81</v>
      </c>
      <c r="F77" s="38">
        <v>0.45779270239811792</v>
      </c>
      <c r="G77" s="37" t="s">
        <v>81</v>
      </c>
      <c r="H77" s="38">
        <v>0.76464612020381029</v>
      </c>
      <c r="I77" s="37" t="s">
        <v>81</v>
      </c>
      <c r="J77" s="38">
        <v>0.73171060209839955</v>
      </c>
      <c r="K77" s="39">
        <v>74</v>
      </c>
      <c r="L77" s="36">
        <f t="shared" si="8"/>
        <v>0.73171060209839955</v>
      </c>
      <c r="M77" s="36">
        <f t="shared" si="9"/>
        <v>0.76464612020381029</v>
      </c>
      <c r="N77" s="36">
        <f t="shared" si="10"/>
        <v>0.45779270239811792</v>
      </c>
      <c r="O77" s="36">
        <f t="shared" si="11"/>
        <v>0.39618207883922557</v>
      </c>
      <c r="P77" s="36">
        <f t="shared" si="12"/>
        <v>0.27789463460958114</v>
      </c>
      <c r="Q77" s="36">
        <f t="shared" si="13"/>
        <v>0.27789463460958114</v>
      </c>
      <c r="R77" s="36">
        <f t="shared" si="14"/>
        <v>0.52564522762982691</v>
      </c>
      <c r="T77" s="37" t="s">
        <v>81</v>
      </c>
      <c r="U77" s="62">
        <f t="shared" si="15"/>
        <v>0.27789463460958114</v>
      </c>
      <c r="V77" s="1" t="s">
        <v>80</v>
      </c>
      <c r="W77" s="1">
        <v>19</v>
      </c>
      <c r="X77" s="1">
        <v>0.91219629629629628</v>
      </c>
      <c r="Y77" s="1">
        <v>0.34086339084363498</v>
      </c>
      <c r="Z77" s="1">
        <v>0.10849094479637476</v>
      </c>
      <c r="AA77" s="1">
        <v>0.72647479882806087</v>
      </c>
    </row>
    <row r="78" spans="1:27" ht="15" customHeight="1">
      <c r="A78" s="34" t="s">
        <v>82</v>
      </c>
      <c r="B78" s="35">
        <v>1.2992102852349896</v>
      </c>
      <c r="C78" s="34" t="s">
        <v>82</v>
      </c>
      <c r="D78" s="35">
        <v>1.0677808510232676</v>
      </c>
      <c r="E78" s="34" t="s">
        <v>82</v>
      </c>
      <c r="F78" s="35">
        <v>1.1278091972148567</v>
      </c>
      <c r="G78" s="34" t="s">
        <v>82</v>
      </c>
      <c r="H78" s="35">
        <v>1.4647253501601625</v>
      </c>
      <c r="I78" s="34" t="s">
        <v>82</v>
      </c>
      <c r="J78" s="35">
        <v>1.3062107012168269</v>
      </c>
      <c r="K78" s="26">
        <v>75</v>
      </c>
      <c r="L78" s="36">
        <f t="shared" si="8"/>
        <v>1.3062107012168269</v>
      </c>
      <c r="M78" s="36">
        <f t="shared" si="9"/>
        <v>1.4647253501601625</v>
      </c>
      <c r="N78" s="36">
        <f t="shared" si="10"/>
        <v>1.1278091972148567</v>
      </c>
      <c r="O78" s="36">
        <f t="shared" si="11"/>
        <v>1.0677808510232676</v>
      </c>
      <c r="P78" s="36">
        <f t="shared" si="12"/>
        <v>1.2992102852349896</v>
      </c>
      <c r="Q78" s="36">
        <f t="shared" si="13"/>
        <v>1.2992102852349896</v>
      </c>
      <c r="R78" s="36">
        <f t="shared" si="14"/>
        <v>1.2531472769700209</v>
      </c>
      <c r="T78" s="34" t="s">
        <v>82</v>
      </c>
      <c r="U78" s="62">
        <f t="shared" si="15"/>
        <v>1.2992102852349896</v>
      </c>
      <c r="V78" s="1" t="s">
        <v>81</v>
      </c>
      <c r="W78" s="1">
        <v>12</v>
      </c>
      <c r="X78" s="1">
        <v>0.45178989898989902</v>
      </c>
      <c r="Y78" s="1">
        <v>0.83434627240225423</v>
      </c>
      <c r="Z78" s="1">
        <v>3.0118748225875205E-2</v>
      </c>
      <c r="AA78" s="1">
        <v>0.27789463460958114</v>
      </c>
    </row>
    <row r="79" spans="1:27" ht="15" customHeight="1">
      <c r="A79" s="37" t="s">
        <v>84</v>
      </c>
      <c r="B79" s="38">
        <v>0.77172523788903791</v>
      </c>
      <c r="C79" s="37" t="s">
        <v>84</v>
      </c>
      <c r="D79" s="38">
        <v>0.74264894146506555</v>
      </c>
      <c r="E79" s="37" t="s">
        <v>84</v>
      </c>
      <c r="F79" s="38">
        <v>0.72500942842506744</v>
      </c>
      <c r="G79" s="37" t="s">
        <v>84</v>
      </c>
      <c r="H79" s="38">
        <v>0.78141508177234487</v>
      </c>
      <c r="I79" s="37" t="s">
        <v>84</v>
      </c>
      <c r="J79" s="38">
        <v>0.80794481137757979</v>
      </c>
      <c r="K79" s="39">
        <v>76</v>
      </c>
      <c r="L79" s="36">
        <f t="shared" si="8"/>
        <v>0.80794481137757979</v>
      </c>
      <c r="M79" s="36">
        <f t="shared" si="9"/>
        <v>0.78141508177234487</v>
      </c>
      <c r="N79" s="36">
        <f t="shared" si="10"/>
        <v>0.72500942842506744</v>
      </c>
      <c r="O79" s="36">
        <f t="shared" si="11"/>
        <v>0.74264894146506555</v>
      </c>
      <c r="P79" s="36">
        <f t="shared" si="12"/>
        <v>0.77172523788903791</v>
      </c>
      <c r="Q79" s="36">
        <f t="shared" si="13"/>
        <v>0.77172523788903791</v>
      </c>
      <c r="R79" s="36">
        <f t="shared" si="14"/>
        <v>0.76574870018581909</v>
      </c>
      <c r="T79" s="37" t="s">
        <v>84</v>
      </c>
      <c r="U79" s="62">
        <f t="shared" si="15"/>
        <v>0.77172523788903791</v>
      </c>
      <c r="V79" s="1" t="s">
        <v>82</v>
      </c>
      <c r="W79" s="1">
        <v>79</v>
      </c>
      <c r="X79" s="1">
        <v>1.4161400966183577</v>
      </c>
      <c r="Y79" s="1">
        <v>0.12000090897496651</v>
      </c>
      <c r="Z79" s="1">
        <v>3.8524726897185176E-2</v>
      </c>
      <c r="AA79" s="1">
        <v>1.2992102852349896</v>
      </c>
    </row>
    <row r="80" spans="1:27" ht="15" customHeight="1">
      <c r="A80" s="34" t="s">
        <v>85</v>
      </c>
      <c r="B80" s="35">
        <v>0.22061540494517731</v>
      </c>
      <c r="C80" s="34" t="s">
        <v>85</v>
      </c>
      <c r="D80" s="35">
        <v>0.55070622612362308</v>
      </c>
      <c r="E80" s="34" t="s">
        <v>85</v>
      </c>
      <c r="F80" s="35">
        <v>0.8152594028704927</v>
      </c>
      <c r="G80" s="34" t="s">
        <v>85</v>
      </c>
      <c r="H80" s="35">
        <v>1.0439852365164053</v>
      </c>
      <c r="I80" s="34" t="s">
        <v>85</v>
      </c>
      <c r="J80" s="35">
        <v>0.58070531313526474</v>
      </c>
      <c r="K80" s="26">
        <v>77</v>
      </c>
      <c r="L80" s="36">
        <f t="shared" si="8"/>
        <v>0.58070531313526474</v>
      </c>
      <c r="M80" s="36">
        <f t="shared" si="9"/>
        <v>1.0439852365164053</v>
      </c>
      <c r="N80" s="36">
        <f t="shared" si="10"/>
        <v>0.8152594028704927</v>
      </c>
      <c r="O80" s="36">
        <f t="shared" si="11"/>
        <v>0.55070622612362308</v>
      </c>
      <c r="P80" s="36">
        <f t="shared" si="12"/>
        <v>0.22061540494517731</v>
      </c>
      <c r="Q80" s="36">
        <f t="shared" si="13"/>
        <v>0.22061540494517731</v>
      </c>
      <c r="R80" s="36">
        <f t="shared" si="14"/>
        <v>0.64225431671819266</v>
      </c>
      <c r="T80" s="34" t="s">
        <v>85</v>
      </c>
      <c r="U80" s="62">
        <f t="shared" si="15"/>
        <v>0.22061540494517731</v>
      </c>
      <c r="V80" s="1" t="s">
        <v>84</v>
      </c>
      <c r="W80" s="1">
        <v>91</v>
      </c>
      <c r="X80" s="1">
        <v>1.0705119047619047</v>
      </c>
      <c r="Y80" s="1">
        <v>0.51622287692298707</v>
      </c>
      <c r="Z80" s="1">
        <v>0.13813197823973286</v>
      </c>
      <c r="AA80" s="1">
        <v>0.77172523788903791</v>
      </c>
    </row>
    <row r="81" spans="1:27" ht="15" customHeight="1">
      <c r="A81" s="37" t="s">
        <v>86</v>
      </c>
      <c r="B81" s="38">
        <v>1.2077144576025034</v>
      </c>
      <c r="C81" s="37" t="s">
        <v>86</v>
      </c>
      <c r="D81" s="38">
        <v>1.0444200252302382</v>
      </c>
      <c r="E81" s="37" t="s">
        <v>86</v>
      </c>
      <c r="F81" s="38">
        <v>1.057714061361986</v>
      </c>
      <c r="G81" s="37" t="s">
        <v>86</v>
      </c>
      <c r="H81" s="38">
        <v>1.2449593564993737</v>
      </c>
      <c r="I81" s="37" t="s">
        <v>86</v>
      </c>
      <c r="J81" s="38">
        <v>1.107409092900187</v>
      </c>
      <c r="K81" s="39">
        <v>78</v>
      </c>
      <c r="L81" s="36">
        <f t="shared" si="8"/>
        <v>1.107409092900187</v>
      </c>
      <c r="M81" s="36">
        <f t="shared" si="9"/>
        <v>1.2449593564993737</v>
      </c>
      <c r="N81" s="36">
        <f t="shared" si="10"/>
        <v>1.057714061361986</v>
      </c>
      <c r="O81" s="36">
        <f t="shared" si="11"/>
        <v>1.0444200252302382</v>
      </c>
      <c r="P81" s="36">
        <f t="shared" si="12"/>
        <v>1.2077144576025034</v>
      </c>
      <c r="Q81" s="36">
        <f t="shared" si="13"/>
        <v>1.2077144576025034</v>
      </c>
      <c r="R81" s="36">
        <f t="shared" si="14"/>
        <v>1.1324433987188578</v>
      </c>
      <c r="T81" s="37" t="s">
        <v>86</v>
      </c>
      <c r="U81" s="62">
        <f t="shared" si="15"/>
        <v>1.2077144576025034</v>
      </c>
      <c r="V81" s="1" t="s">
        <v>85</v>
      </c>
      <c r="W81" s="1">
        <v>4</v>
      </c>
      <c r="X81" s="1">
        <v>0.41858611111111121</v>
      </c>
      <c r="Y81" s="1">
        <v>1.196475566246938</v>
      </c>
      <c r="Z81" s="1">
        <v>0.25</v>
      </c>
      <c r="AA81" s="1">
        <v>0.22061540494517731</v>
      </c>
    </row>
    <row r="82" spans="1:27" ht="15" customHeight="1">
      <c r="A82" s="34" t="s">
        <v>87</v>
      </c>
      <c r="B82" s="35">
        <v>1.2349987043261608</v>
      </c>
      <c r="C82" s="34" t="s">
        <v>87</v>
      </c>
      <c r="D82" s="35">
        <v>0.88623289409560202</v>
      </c>
      <c r="E82" s="34" t="s">
        <v>87</v>
      </c>
      <c r="F82" s="35">
        <v>0.9580609554198698</v>
      </c>
      <c r="G82" s="34" t="s">
        <v>87</v>
      </c>
      <c r="H82" s="35">
        <v>1.0485369076158382</v>
      </c>
      <c r="I82" s="34" t="s">
        <v>87</v>
      </c>
      <c r="J82" s="35">
        <v>1.059225697517151</v>
      </c>
      <c r="K82" s="26">
        <v>79</v>
      </c>
      <c r="L82" s="36">
        <f t="shared" si="8"/>
        <v>1.059225697517151</v>
      </c>
      <c r="M82" s="36">
        <f t="shared" si="9"/>
        <v>1.0485369076158382</v>
      </c>
      <c r="N82" s="36">
        <f t="shared" si="10"/>
        <v>0.9580609554198698</v>
      </c>
      <c r="O82" s="36">
        <f t="shared" si="11"/>
        <v>0.88623289409560202</v>
      </c>
      <c r="P82" s="36">
        <f t="shared" si="12"/>
        <v>1.2349987043261608</v>
      </c>
      <c r="Q82" s="36">
        <f t="shared" si="13"/>
        <v>1.2349987043261608</v>
      </c>
      <c r="R82" s="36">
        <f t="shared" si="14"/>
        <v>1.0374110317949243</v>
      </c>
      <c r="T82" s="34" t="s">
        <v>87</v>
      </c>
      <c r="U82" s="62">
        <f t="shared" si="15"/>
        <v>1.2349987043261608</v>
      </c>
      <c r="V82" s="1" t="s">
        <v>86</v>
      </c>
      <c r="W82" s="1">
        <v>72</v>
      </c>
      <c r="X82" s="1">
        <v>1.3358009661835752</v>
      </c>
      <c r="Y82" s="1">
        <v>0.14140926306410001</v>
      </c>
      <c r="Z82" s="1">
        <v>0.10194559390748965</v>
      </c>
      <c r="AA82" s="1">
        <v>1.2077144576025034</v>
      </c>
    </row>
    <row r="83" spans="1:27" ht="15" customHeight="1">
      <c r="A83" s="37" t="s">
        <v>88</v>
      </c>
      <c r="B83" s="38">
        <v>0.75586424183074885</v>
      </c>
      <c r="C83" s="37" t="s">
        <v>88</v>
      </c>
      <c r="D83" s="38">
        <v>0.93123644283812979</v>
      </c>
      <c r="E83" s="37" t="s">
        <v>88</v>
      </c>
      <c r="F83" s="38">
        <v>0.83000884959967081</v>
      </c>
      <c r="G83" s="37" t="s">
        <v>88</v>
      </c>
      <c r="H83" s="38">
        <v>0.82713099431914816</v>
      </c>
      <c r="I83" s="37" t="s">
        <v>88</v>
      </c>
      <c r="J83" s="38">
        <v>0.90788611327445989</v>
      </c>
      <c r="K83" s="39">
        <v>80</v>
      </c>
      <c r="L83" s="36">
        <f t="shared" si="8"/>
        <v>0.90788611327445989</v>
      </c>
      <c r="M83" s="36">
        <f t="shared" si="9"/>
        <v>0.82713099431914816</v>
      </c>
      <c r="N83" s="36">
        <f t="shared" si="10"/>
        <v>0.83000884959967081</v>
      </c>
      <c r="O83" s="36">
        <f t="shared" si="11"/>
        <v>0.93123644283812979</v>
      </c>
      <c r="P83" s="36">
        <f t="shared" si="12"/>
        <v>0.75586424183074885</v>
      </c>
      <c r="Q83" s="36">
        <f t="shared" si="13"/>
        <v>0.75586424183074885</v>
      </c>
      <c r="R83" s="36">
        <f t="shared" si="14"/>
        <v>0.85042532837243157</v>
      </c>
      <c r="T83" s="37" t="s">
        <v>88</v>
      </c>
      <c r="U83" s="62">
        <f t="shared" si="15"/>
        <v>0.75586424183074885</v>
      </c>
      <c r="V83" s="1" t="s">
        <v>87</v>
      </c>
      <c r="W83" s="1">
        <v>41</v>
      </c>
      <c r="X83" s="1">
        <v>1.3884948509485096</v>
      </c>
      <c r="Y83" s="1">
        <v>0.16571801096865568</v>
      </c>
      <c r="Z83" s="1">
        <v>0.13771949493539523</v>
      </c>
      <c r="AA83" s="1">
        <v>1.2349987043261608</v>
      </c>
    </row>
    <row r="84" spans="1:27" ht="15" customHeight="1">
      <c r="A84" s="34" t="s">
        <v>89</v>
      </c>
      <c r="B84" s="35">
        <v>0.71511038041273867</v>
      </c>
      <c r="C84" s="34" t="s">
        <v>89</v>
      </c>
      <c r="D84" s="35">
        <v>0.80789537697971592</v>
      </c>
      <c r="E84" s="34" t="s">
        <v>89</v>
      </c>
      <c r="F84" s="35">
        <v>0.78320418867228492</v>
      </c>
      <c r="G84" s="34" t="s">
        <v>89</v>
      </c>
      <c r="H84" s="35">
        <v>0.77761670325862731</v>
      </c>
      <c r="I84" s="34" t="s">
        <v>89</v>
      </c>
      <c r="J84" s="35">
        <v>0.79585398474922775</v>
      </c>
      <c r="K84" s="26">
        <v>81</v>
      </c>
      <c r="L84" s="36">
        <f t="shared" si="8"/>
        <v>0.79585398474922775</v>
      </c>
      <c r="M84" s="36">
        <f t="shared" si="9"/>
        <v>0.77761670325862731</v>
      </c>
      <c r="N84" s="36">
        <f t="shared" si="10"/>
        <v>0.78320418867228492</v>
      </c>
      <c r="O84" s="36">
        <f t="shared" si="11"/>
        <v>0.80789537697971592</v>
      </c>
      <c r="P84" s="36">
        <f t="shared" si="12"/>
        <v>0.71511038041273867</v>
      </c>
      <c r="Q84" s="36">
        <f t="shared" si="13"/>
        <v>0.71511038041273867</v>
      </c>
      <c r="R84" s="36">
        <f t="shared" si="14"/>
        <v>0.77593612681451896</v>
      </c>
      <c r="T84" s="34" t="s">
        <v>89</v>
      </c>
      <c r="U84" s="62">
        <f t="shared" si="15"/>
        <v>0.71511038041273867</v>
      </c>
      <c r="V84" s="1" t="s">
        <v>88</v>
      </c>
      <c r="W84" s="1">
        <v>9</v>
      </c>
      <c r="X84" s="1">
        <v>1.07731975308642</v>
      </c>
      <c r="Y84" s="1">
        <v>0.56704276326497727</v>
      </c>
      <c r="Z84" s="1">
        <v>0</v>
      </c>
      <c r="AA84" s="1">
        <v>0.75586424183074885</v>
      </c>
    </row>
    <row r="85" spans="1:27" ht="15" customHeight="1">
      <c r="A85" s="37" t="s">
        <v>90</v>
      </c>
      <c r="B85" s="38">
        <v>1.2536938813492144</v>
      </c>
      <c r="C85" s="37" t="s">
        <v>90</v>
      </c>
      <c r="D85" s="38">
        <v>1.1671040126441548</v>
      </c>
      <c r="E85" s="37" t="s">
        <v>90</v>
      </c>
      <c r="F85" s="38">
        <v>1.0885027973143733</v>
      </c>
      <c r="G85" s="37" t="s">
        <v>90</v>
      </c>
      <c r="H85" s="38">
        <v>1.2844186956290413</v>
      </c>
      <c r="I85" s="37" t="s">
        <v>90</v>
      </c>
      <c r="J85" s="38">
        <v>1.2214060037424865</v>
      </c>
      <c r="K85" s="39">
        <v>82</v>
      </c>
      <c r="L85" s="36">
        <f t="shared" si="8"/>
        <v>1.2214060037424865</v>
      </c>
      <c r="M85" s="36">
        <f t="shared" si="9"/>
        <v>1.2844186956290413</v>
      </c>
      <c r="N85" s="36">
        <f t="shared" si="10"/>
        <v>1.0885027973143733</v>
      </c>
      <c r="O85" s="36">
        <f t="shared" si="11"/>
        <v>1.1671040126441548</v>
      </c>
      <c r="P85" s="36">
        <f t="shared" si="12"/>
        <v>1.2536938813492144</v>
      </c>
      <c r="Q85" s="36">
        <f t="shared" si="13"/>
        <v>1.2536938813492144</v>
      </c>
      <c r="R85" s="36">
        <f t="shared" si="14"/>
        <v>1.203025078135854</v>
      </c>
      <c r="T85" s="37" t="s">
        <v>90</v>
      </c>
      <c r="U85" s="62">
        <f t="shared" si="15"/>
        <v>1.2536938813492144</v>
      </c>
      <c r="V85" s="1" t="s">
        <v>89</v>
      </c>
      <c r="W85" s="1">
        <v>10</v>
      </c>
      <c r="X85" s="1">
        <v>0.75496666666666667</v>
      </c>
      <c r="Y85" s="1">
        <v>7.4312604684280553E-2</v>
      </c>
      <c r="Z85" s="1">
        <v>0.1856900439414973</v>
      </c>
      <c r="AA85" s="1">
        <v>0.71511038041273867</v>
      </c>
    </row>
    <row r="86" spans="1:27" ht="15" customHeight="1">
      <c r="A86" s="34" t="s">
        <v>108</v>
      </c>
      <c r="B86" s="35">
        <v>1.1201764600250943</v>
      </c>
      <c r="C86" s="34" t="s">
        <v>108</v>
      </c>
      <c r="D86" s="35">
        <v>0.96040296368529887</v>
      </c>
      <c r="E86" s="34" t="s">
        <v>108</v>
      </c>
      <c r="F86" s="35">
        <v>0.93593975558042353</v>
      </c>
      <c r="G86" s="34" t="s">
        <v>108</v>
      </c>
      <c r="H86" s="35">
        <v>1.1915510364493613</v>
      </c>
      <c r="I86" s="34" t="s">
        <v>108</v>
      </c>
      <c r="J86" s="35">
        <v>1.0124908244727528</v>
      </c>
      <c r="K86" s="26">
        <v>83</v>
      </c>
      <c r="L86" s="36">
        <f t="shared" si="8"/>
        <v>1.0124908244727528</v>
      </c>
      <c r="M86" s="36">
        <f t="shared" si="9"/>
        <v>1.1915510364493613</v>
      </c>
      <c r="N86" s="36">
        <f t="shared" si="10"/>
        <v>0.93593975558042353</v>
      </c>
      <c r="O86" s="36">
        <f t="shared" si="11"/>
        <v>0.96040296368529887</v>
      </c>
      <c r="P86" s="36">
        <f t="shared" si="12"/>
        <v>1.1201764600250943</v>
      </c>
      <c r="Q86" s="36">
        <f t="shared" si="13"/>
        <v>1.1201764600250943</v>
      </c>
      <c r="R86" s="36">
        <f t="shared" si="14"/>
        <v>1.0441122080425862</v>
      </c>
      <c r="T86" s="34" t="s">
        <v>108</v>
      </c>
      <c r="U86" s="62">
        <f t="shared" si="15"/>
        <v>1.1201764600250943</v>
      </c>
      <c r="V86" s="1" t="s">
        <v>149</v>
      </c>
      <c r="W86" s="1">
        <v>92</v>
      </c>
      <c r="X86" s="1">
        <v>1.257575375375376</v>
      </c>
      <c r="Y86" s="1">
        <v>2.1896619243660809E-2</v>
      </c>
      <c r="Z86" s="1">
        <v>3.4741936027488082E-2</v>
      </c>
      <c r="AA86" s="1">
        <v>1.2372565733060763</v>
      </c>
    </row>
    <row r="87" spans="1:27" ht="15" customHeight="1">
      <c r="A87" s="37" t="s">
        <v>92</v>
      </c>
      <c r="B87" s="38">
        <v>1.1755061310051058</v>
      </c>
      <c r="C87" s="37" t="s">
        <v>92</v>
      </c>
      <c r="D87" s="38">
        <v>1.3565602886814181</v>
      </c>
      <c r="E87" s="37" t="s">
        <v>92</v>
      </c>
      <c r="F87" s="38">
        <v>1.1099508493329369</v>
      </c>
      <c r="G87" s="37" t="s">
        <v>92</v>
      </c>
      <c r="H87" s="38">
        <v>0.78756723065890033</v>
      </c>
      <c r="I87" s="37" t="s">
        <v>92</v>
      </c>
      <c r="J87" s="38">
        <v>0.84666333335175381</v>
      </c>
      <c r="K87" s="39">
        <v>84</v>
      </c>
      <c r="L87" s="36">
        <f t="shared" si="8"/>
        <v>0.84666333335175381</v>
      </c>
      <c r="M87" s="36">
        <f t="shared" si="9"/>
        <v>0.78756723065890033</v>
      </c>
      <c r="N87" s="36">
        <f t="shared" si="10"/>
        <v>1.1099508493329369</v>
      </c>
      <c r="O87" s="36">
        <f t="shared" si="11"/>
        <v>1.3565602886814181</v>
      </c>
      <c r="P87" s="36">
        <f t="shared" si="12"/>
        <v>1.1755061310051058</v>
      </c>
      <c r="Q87" s="36">
        <f t="shared" si="13"/>
        <v>1.1755061310051058</v>
      </c>
      <c r="R87" s="36">
        <f t="shared" si="14"/>
        <v>1.0552495666060229</v>
      </c>
      <c r="T87" s="37" t="s">
        <v>92</v>
      </c>
      <c r="U87" s="62">
        <f t="shared" si="15"/>
        <v>1.1755061310051058</v>
      </c>
      <c r="V87" s="1" t="s">
        <v>90</v>
      </c>
      <c r="W87" s="1">
        <v>44</v>
      </c>
      <c r="X87" s="1">
        <v>1.4572765765765769</v>
      </c>
      <c r="Y87" s="1">
        <v>0.21651505018462558</v>
      </c>
      <c r="Z87" s="1">
        <v>8.4634905491604729E-3</v>
      </c>
      <c r="AA87" s="1">
        <v>1.2536938813492144</v>
      </c>
    </row>
    <row r="88" spans="1:27" ht="15" customHeight="1">
      <c r="A88" s="34" t="s">
        <v>93</v>
      </c>
      <c r="B88" s="35">
        <v>0.67598659425059915</v>
      </c>
      <c r="C88" s="34" t="s">
        <v>93</v>
      </c>
      <c r="D88" s="35">
        <v>0.61309816048417431</v>
      </c>
      <c r="E88" s="34" t="s">
        <v>93</v>
      </c>
      <c r="F88" s="35">
        <v>0.54658076072578865</v>
      </c>
      <c r="G88" s="34" t="s">
        <v>93</v>
      </c>
      <c r="H88" s="35">
        <v>0.62460950899729206</v>
      </c>
      <c r="I88" s="34" t="s">
        <v>93</v>
      </c>
      <c r="J88" s="35">
        <v>0.46848339349955681</v>
      </c>
      <c r="K88" s="26">
        <v>85</v>
      </c>
      <c r="L88" s="36">
        <f t="shared" si="8"/>
        <v>0.46848339349955681</v>
      </c>
      <c r="M88" s="36">
        <f t="shared" si="9"/>
        <v>0.62460950899729206</v>
      </c>
      <c r="N88" s="36">
        <f t="shared" si="10"/>
        <v>0.54658076072578865</v>
      </c>
      <c r="O88" s="36">
        <f t="shared" si="11"/>
        <v>0.61309816048417431</v>
      </c>
      <c r="P88" s="36">
        <f t="shared" si="12"/>
        <v>0.67598659425059915</v>
      </c>
      <c r="Q88" s="36">
        <f t="shared" si="13"/>
        <v>0.67598659425059915</v>
      </c>
      <c r="R88" s="36">
        <f t="shared" si="14"/>
        <v>0.58575168359148222</v>
      </c>
      <c r="T88" s="34" t="s">
        <v>93</v>
      </c>
      <c r="U88" s="62">
        <f t="shared" si="15"/>
        <v>0.67598659425059915</v>
      </c>
      <c r="V88" s="1" t="s">
        <v>108</v>
      </c>
      <c r="W88" s="1">
        <v>355</v>
      </c>
      <c r="X88" s="1">
        <v>1.2283144668158097</v>
      </c>
      <c r="Y88" s="1">
        <v>0.12871544278930588</v>
      </c>
      <c r="Z88" s="1">
        <v>4.6201129835192249E-2</v>
      </c>
      <c r="AA88" s="1">
        <v>1.1201764600250943</v>
      </c>
    </row>
    <row r="89" spans="1:27" ht="15" customHeight="1">
      <c r="A89" s="37" t="s">
        <v>94</v>
      </c>
      <c r="B89" s="38">
        <v>0.959901790075672</v>
      </c>
      <c r="C89" s="37" t="s">
        <v>94</v>
      </c>
      <c r="D89" s="38">
        <v>0.86633206118943373</v>
      </c>
      <c r="E89" s="37" t="s">
        <v>94</v>
      </c>
      <c r="F89" s="38">
        <v>0.80344920512293794</v>
      </c>
      <c r="G89" s="37" t="s">
        <v>94</v>
      </c>
      <c r="H89" s="38">
        <v>1.0864015921561676</v>
      </c>
      <c r="I89" s="37" t="s">
        <v>94</v>
      </c>
      <c r="J89" s="38">
        <v>1.1225517044324951</v>
      </c>
      <c r="K89" s="39">
        <v>86</v>
      </c>
      <c r="L89" s="36">
        <f t="shared" si="8"/>
        <v>1.1225517044324951</v>
      </c>
      <c r="M89" s="36">
        <f t="shared" si="9"/>
        <v>1.0864015921561676</v>
      </c>
      <c r="N89" s="36">
        <f t="shared" si="10"/>
        <v>0.80344920512293794</v>
      </c>
      <c r="O89" s="36">
        <f t="shared" si="11"/>
        <v>0.86633206118943373</v>
      </c>
      <c r="P89" s="36">
        <f t="shared" si="12"/>
        <v>0.959901790075672</v>
      </c>
      <c r="Q89" s="36">
        <f t="shared" si="13"/>
        <v>0.959901790075672</v>
      </c>
      <c r="R89" s="36">
        <f t="shared" si="14"/>
        <v>0.96772727059534136</v>
      </c>
      <c r="T89" s="37" t="s">
        <v>94</v>
      </c>
      <c r="U89" s="62">
        <f t="shared" si="15"/>
        <v>0.959901790075672</v>
      </c>
      <c r="V89" s="1" t="s">
        <v>92</v>
      </c>
      <c r="W89" s="1">
        <v>37</v>
      </c>
      <c r="X89" s="1">
        <v>1.6185271241830066</v>
      </c>
      <c r="Y89" s="1">
        <v>0.5025024047007447</v>
      </c>
      <c r="Z89" s="1">
        <v>4.1787831733239272E-2</v>
      </c>
      <c r="AA89" s="1">
        <v>1.1755061310051058</v>
      </c>
    </row>
    <row r="90" spans="1:27" ht="15" customHeight="1">
      <c r="A90" s="34" t="s">
        <v>95</v>
      </c>
      <c r="B90" s="35">
        <v>0.72974735760708231</v>
      </c>
      <c r="C90" s="34" t="s">
        <v>95</v>
      </c>
      <c r="D90" s="35">
        <v>0.62096719852054283</v>
      </c>
      <c r="E90" s="34" t="s">
        <v>95</v>
      </c>
      <c r="F90" s="35">
        <v>0.66359592794611832</v>
      </c>
      <c r="G90" s="34" t="s">
        <v>95</v>
      </c>
      <c r="H90" s="35">
        <v>0.5600010112806536</v>
      </c>
      <c r="I90" s="34" t="s">
        <v>95</v>
      </c>
      <c r="J90" s="35">
        <v>0.67757565676387277</v>
      </c>
      <c r="K90" s="26">
        <v>87</v>
      </c>
      <c r="L90" s="36">
        <f t="shared" si="8"/>
        <v>0.67757565676387277</v>
      </c>
      <c r="M90" s="36">
        <f t="shared" si="9"/>
        <v>0.5600010112806536</v>
      </c>
      <c r="N90" s="36">
        <f t="shared" si="10"/>
        <v>0.66359592794611832</v>
      </c>
      <c r="O90" s="36">
        <f t="shared" si="11"/>
        <v>0.62096719852054283</v>
      </c>
      <c r="P90" s="36">
        <f t="shared" si="12"/>
        <v>0.72974735760708231</v>
      </c>
      <c r="Q90" s="36">
        <f t="shared" si="13"/>
        <v>0.72974735760708231</v>
      </c>
      <c r="R90" s="36">
        <f t="shared" si="14"/>
        <v>0.65037743042365403</v>
      </c>
      <c r="T90" s="34" t="s">
        <v>95</v>
      </c>
      <c r="U90" s="62">
        <f t="shared" si="15"/>
        <v>0.72974735760708231</v>
      </c>
      <c r="V90" s="1" t="s">
        <v>93</v>
      </c>
      <c r="W90" s="1">
        <v>21</v>
      </c>
      <c r="X90" s="1">
        <v>1.2629645833333336</v>
      </c>
      <c r="Y90" s="1">
        <v>1.1577704727186393</v>
      </c>
      <c r="Z90" s="1">
        <v>2.3809523809523808E-2</v>
      </c>
      <c r="AA90" s="1">
        <v>0.67598659425059915</v>
      </c>
    </row>
    <row r="91" spans="1:27" ht="15" customHeight="1">
      <c r="A91" s="37" t="s">
        <v>96</v>
      </c>
      <c r="B91" s="38">
        <v>1.0856154323034186</v>
      </c>
      <c r="C91" s="37" t="s">
        <v>96</v>
      </c>
      <c r="D91" s="38">
        <v>1.0876950100249854</v>
      </c>
      <c r="E91" s="37" t="s">
        <v>96</v>
      </c>
      <c r="F91" s="38">
        <v>1.105922779915046</v>
      </c>
      <c r="G91" s="37" t="s">
        <v>96</v>
      </c>
      <c r="H91" s="38">
        <v>1.6277242916048213</v>
      </c>
      <c r="I91" s="37" t="s">
        <v>96</v>
      </c>
      <c r="J91" s="38">
        <v>0.92551009468928547</v>
      </c>
      <c r="K91" s="39">
        <v>88</v>
      </c>
      <c r="L91" s="36">
        <f t="shared" si="8"/>
        <v>0.92551009468928547</v>
      </c>
      <c r="M91" s="36">
        <f t="shared" si="9"/>
        <v>1.6277242916048213</v>
      </c>
      <c r="N91" s="36">
        <f t="shared" si="10"/>
        <v>1.105922779915046</v>
      </c>
      <c r="O91" s="36">
        <f t="shared" si="11"/>
        <v>1.0876950100249854</v>
      </c>
      <c r="P91" s="36">
        <f t="shared" si="12"/>
        <v>1.0856154323034186</v>
      </c>
      <c r="Q91" s="36">
        <f t="shared" si="13"/>
        <v>1.0856154323034186</v>
      </c>
      <c r="R91" s="36">
        <f t="shared" si="14"/>
        <v>1.1664935217075114</v>
      </c>
      <c r="T91" s="37" t="s">
        <v>96</v>
      </c>
      <c r="U91" s="62">
        <f t="shared" si="15"/>
        <v>1.0856154323034186</v>
      </c>
      <c r="V91" s="1" t="s">
        <v>94</v>
      </c>
      <c r="W91" s="1">
        <v>98</v>
      </c>
      <c r="X91" s="1">
        <v>1.0898506172839508</v>
      </c>
      <c r="Y91" s="1">
        <v>0.18050294804712561</v>
      </c>
      <c r="Z91" s="1">
        <v>6.1973643784862725E-2</v>
      </c>
      <c r="AA91" s="1">
        <v>0.959901790075672</v>
      </c>
    </row>
    <row r="92" spans="1:27" ht="15" customHeight="1">
      <c r="A92" s="34" t="s">
        <v>97</v>
      </c>
      <c r="B92" s="35">
        <v>0.86604414387708706</v>
      </c>
      <c r="C92" s="34" t="s">
        <v>97</v>
      </c>
      <c r="D92" s="35">
        <v>0.7407977721207214</v>
      </c>
      <c r="E92" s="34" t="s">
        <v>97</v>
      </c>
      <c r="F92" s="35">
        <v>0.80193155132599236</v>
      </c>
      <c r="G92" s="34" t="s">
        <v>97</v>
      </c>
      <c r="H92" s="35">
        <v>1.1265867056998342</v>
      </c>
      <c r="I92" s="34" t="s">
        <v>97</v>
      </c>
      <c r="J92" s="35">
        <v>0.73375846026109959</v>
      </c>
      <c r="K92" s="26">
        <v>89</v>
      </c>
      <c r="L92" s="36">
        <f t="shared" si="8"/>
        <v>0.73375846026109959</v>
      </c>
      <c r="M92" s="36">
        <f t="shared" si="9"/>
        <v>1.1265867056998342</v>
      </c>
      <c r="N92" s="36">
        <f t="shared" si="10"/>
        <v>0.80193155132599236</v>
      </c>
      <c r="O92" s="36">
        <f t="shared" si="11"/>
        <v>0.7407977721207214</v>
      </c>
      <c r="P92" s="36">
        <f t="shared" si="12"/>
        <v>0.86604414387708706</v>
      </c>
      <c r="Q92" s="36">
        <f t="shared" si="13"/>
        <v>0.86604414387708706</v>
      </c>
      <c r="R92" s="36">
        <f t="shared" si="14"/>
        <v>0.85382372665694695</v>
      </c>
      <c r="T92" s="34" t="s">
        <v>97</v>
      </c>
      <c r="U92" s="62">
        <f t="shared" si="15"/>
        <v>0.86604414387708706</v>
      </c>
      <c r="V92" s="1" t="s">
        <v>95</v>
      </c>
      <c r="W92" s="1">
        <v>67</v>
      </c>
      <c r="X92" s="1">
        <v>1.2179436781609194</v>
      </c>
      <c r="Y92" s="1">
        <v>0.891991482558537</v>
      </c>
      <c r="Z92" s="1">
        <v>3.7224956489085734E-2</v>
      </c>
      <c r="AA92" s="1">
        <v>0.72974735760708231</v>
      </c>
    </row>
    <row r="93" spans="1:27" ht="15" customHeight="1">
      <c r="A93" s="37" t="s">
        <v>98</v>
      </c>
      <c r="B93" s="38">
        <v>2.0536588946759426</v>
      </c>
      <c r="C93" s="37" t="s">
        <v>98</v>
      </c>
      <c r="D93" s="38">
        <v>0.82944950006334461</v>
      </c>
      <c r="E93" s="37" t="s">
        <v>98</v>
      </c>
      <c r="F93" s="38">
        <v>0.64562288429410009</v>
      </c>
      <c r="G93" s="37" t="s">
        <v>98</v>
      </c>
      <c r="H93" s="38">
        <v>0.91509252140715913</v>
      </c>
      <c r="I93" s="37" t="s">
        <v>98</v>
      </c>
      <c r="J93" s="38">
        <v>0.90383531740150747</v>
      </c>
      <c r="K93" s="39">
        <v>90</v>
      </c>
      <c r="L93" s="36">
        <f t="shared" si="8"/>
        <v>0.90383531740150747</v>
      </c>
      <c r="M93" s="36">
        <f t="shared" si="9"/>
        <v>0.91509252140715913</v>
      </c>
      <c r="N93" s="36">
        <f t="shared" si="10"/>
        <v>0.64562288429410009</v>
      </c>
      <c r="O93" s="36">
        <f t="shared" si="11"/>
        <v>0.82944950006334461</v>
      </c>
      <c r="P93" s="36">
        <f t="shared" si="12"/>
        <v>2.0536588946759426</v>
      </c>
      <c r="Q93" s="36">
        <f t="shared" si="13"/>
        <v>2.0536588946759426</v>
      </c>
      <c r="R93" s="36">
        <f t="shared" si="14"/>
        <v>1.0695318235684108</v>
      </c>
      <c r="T93" s="37" t="s">
        <v>98</v>
      </c>
      <c r="U93" s="62">
        <f t="shared" si="15"/>
        <v>2.0536588946759426</v>
      </c>
      <c r="V93" s="1" t="s">
        <v>96</v>
      </c>
      <c r="W93" s="1">
        <v>17</v>
      </c>
      <c r="X93" s="1">
        <v>1.2910809523809523</v>
      </c>
      <c r="Y93" s="1">
        <v>0.25234905346617925</v>
      </c>
      <c r="Z93" s="1">
        <v>7.271331177036873E-2</v>
      </c>
      <c r="AA93" s="1">
        <v>1.0856154323034186</v>
      </c>
    </row>
    <row r="94" spans="1:27" ht="15" customHeight="1">
      <c r="A94" s="34" t="s">
        <v>100</v>
      </c>
      <c r="B94" s="35">
        <v>0.68734865367723941</v>
      </c>
      <c r="C94" s="34" t="s">
        <v>100</v>
      </c>
      <c r="D94" s="35">
        <v>0.72454840161133005</v>
      </c>
      <c r="E94" s="34" t="s">
        <v>100</v>
      </c>
      <c r="F94" s="35">
        <v>0.72366483918763802</v>
      </c>
      <c r="G94" s="34" t="s">
        <v>100</v>
      </c>
      <c r="H94" s="35">
        <v>0.99514913586172382</v>
      </c>
      <c r="I94" s="34" t="s">
        <v>100</v>
      </c>
      <c r="J94" s="35">
        <v>0.89234543618451723</v>
      </c>
      <c r="K94" s="26">
        <v>91</v>
      </c>
      <c r="L94" s="36">
        <f t="shared" si="8"/>
        <v>0.89234543618451723</v>
      </c>
      <c r="M94" s="36">
        <f t="shared" si="9"/>
        <v>0.99514913586172382</v>
      </c>
      <c r="N94" s="36">
        <f t="shared" si="10"/>
        <v>0.72366483918763802</v>
      </c>
      <c r="O94" s="36">
        <f t="shared" si="11"/>
        <v>0.72454840161133005</v>
      </c>
      <c r="P94" s="36">
        <f t="shared" si="12"/>
        <v>0.68734865367723941</v>
      </c>
      <c r="Q94" s="36">
        <f t="shared" si="13"/>
        <v>0.68734865367723941</v>
      </c>
      <c r="R94" s="36">
        <f t="shared" si="14"/>
        <v>0.80461129330448977</v>
      </c>
      <c r="T94" s="34" t="s">
        <v>100</v>
      </c>
      <c r="U94" s="62">
        <f t="shared" si="15"/>
        <v>0.68734865367723941</v>
      </c>
      <c r="V94" s="1" t="s">
        <v>97</v>
      </c>
      <c r="W94" s="1">
        <v>19</v>
      </c>
      <c r="X94" s="1">
        <v>1.1418875816993466</v>
      </c>
      <c r="Y94" s="1">
        <v>0.42467956515837613</v>
      </c>
      <c r="Z94" s="1">
        <v>5.2931078898084349E-2</v>
      </c>
      <c r="AA94" s="1">
        <v>0.86604414387708706</v>
      </c>
    </row>
    <row r="95" spans="1:27" ht="15" customHeight="1">
      <c r="A95" s="37" t="s">
        <v>101</v>
      </c>
      <c r="B95" s="38">
        <v>0.17361609435462785</v>
      </c>
      <c r="C95" s="37" t="s">
        <v>101</v>
      </c>
      <c r="D95" s="38">
        <v>0.18003358247171294</v>
      </c>
      <c r="E95" s="37" t="s">
        <v>101</v>
      </c>
      <c r="F95" s="38">
        <v>0.24958207034630159</v>
      </c>
      <c r="G95" s="37" t="s">
        <v>101</v>
      </c>
      <c r="H95" s="38">
        <v>0.36225132359138124</v>
      </c>
      <c r="I95" s="37" t="s">
        <v>101</v>
      </c>
      <c r="J95" s="38">
        <v>0.41558523212391585</v>
      </c>
      <c r="K95" s="39">
        <v>92</v>
      </c>
      <c r="L95" s="36">
        <f t="shared" si="8"/>
        <v>0.41558523212391585</v>
      </c>
      <c r="M95" s="36">
        <f t="shared" si="9"/>
        <v>0.36225132359138124</v>
      </c>
      <c r="N95" s="36">
        <f t="shared" si="10"/>
        <v>0.24958207034630159</v>
      </c>
      <c r="O95" s="36">
        <f t="shared" si="11"/>
        <v>0.18003358247171294</v>
      </c>
      <c r="P95" s="36">
        <f t="shared" si="12"/>
        <v>0.17361609435462785</v>
      </c>
      <c r="Q95" s="36">
        <f t="shared" si="13"/>
        <v>0.17361609435462785</v>
      </c>
      <c r="R95" s="36">
        <f t="shared" si="14"/>
        <v>0.27621366057758789</v>
      </c>
      <c r="T95" s="37" t="s">
        <v>101</v>
      </c>
      <c r="U95" s="62">
        <f t="shared" si="15"/>
        <v>0.17361609435462785</v>
      </c>
      <c r="V95" s="1" t="s">
        <v>98</v>
      </c>
      <c r="W95" s="1">
        <v>10</v>
      </c>
      <c r="X95" s="1">
        <v>2.4684638888888886</v>
      </c>
      <c r="Y95" s="1">
        <v>0.26931119235579448</v>
      </c>
      <c r="Z95" s="1">
        <v>0</v>
      </c>
      <c r="AA95" s="1">
        <v>2.0536588946759426</v>
      </c>
    </row>
    <row r="96" spans="1:27" ht="15" customHeight="1">
      <c r="A96" s="34" t="s">
        <v>102</v>
      </c>
      <c r="B96" s="35">
        <v>0.32133152614005794</v>
      </c>
      <c r="C96" s="34" t="s">
        <v>102</v>
      </c>
      <c r="D96" s="35">
        <v>0.25229528612925139</v>
      </c>
      <c r="E96" s="34" t="s">
        <v>102</v>
      </c>
      <c r="F96" s="35">
        <v>0.46929733824941389</v>
      </c>
      <c r="G96" s="34" t="s">
        <v>102</v>
      </c>
      <c r="H96" s="35">
        <v>0.32935841067582416</v>
      </c>
      <c r="I96" s="34" t="s">
        <v>102</v>
      </c>
      <c r="J96" s="35">
        <v>0.76126627985156381</v>
      </c>
      <c r="K96" s="26">
        <v>93</v>
      </c>
      <c r="L96" s="36">
        <f t="shared" si="8"/>
        <v>0.76126627985156381</v>
      </c>
      <c r="M96" s="36">
        <f t="shared" si="9"/>
        <v>0.32935841067582416</v>
      </c>
      <c r="N96" s="36">
        <f t="shared" si="10"/>
        <v>0.46929733824941389</v>
      </c>
      <c r="O96" s="36">
        <f t="shared" si="11"/>
        <v>0.25229528612925139</v>
      </c>
      <c r="P96" s="36">
        <f t="shared" si="12"/>
        <v>0.32133152614005794</v>
      </c>
      <c r="Q96" s="36">
        <f t="shared" si="13"/>
        <v>0.32133152614005794</v>
      </c>
      <c r="R96" s="36">
        <f t="shared" si="14"/>
        <v>0.42670976820922224</v>
      </c>
      <c r="T96" s="34" t="s">
        <v>102</v>
      </c>
      <c r="U96" s="62">
        <f t="shared" si="15"/>
        <v>0.32133152614005794</v>
      </c>
      <c r="V96" s="1" t="s">
        <v>100</v>
      </c>
      <c r="W96" s="1">
        <v>28</v>
      </c>
      <c r="X96" s="1">
        <v>1.218820888888889</v>
      </c>
      <c r="Y96" s="1">
        <v>1.0309609877865851</v>
      </c>
      <c r="Z96" s="1">
        <v>1.2348364684166465E-2</v>
      </c>
      <c r="AA96" s="1">
        <v>0.68734865367723941</v>
      </c>
    </row>
    <row r="97" spans="1:29" ht="15" customHeight="1">
      <c r="A97" s="40">
        <v>1</v>
      </c>
      <c r="U97" s="62"/>
      <c r="V97" s="1" t="s">
        <v>101</v>
      </c>
      <c r="W97" s="1">
        <v>18</v>
      </c>
      <c r="X97" s="1">
        <v>0.26653703703703702</v>
      </c>
      <c r="Y97" s="1">
        <v>0.71361235664099987</v>
      </c>
      <c r="Z97" s="1">
        <v>0.14658813461763251</v>
      </c>
      <c r="AA97" s="1">
        <v>0.17361609435462785</v>
      </c>
    </row>
    <row r="98" spans="1:29" ht="15" customHeight="1">
      <c r="U98" s="62"/>
      <c r="V98" s="1" t="s">
        <v>102</v>
      </c>
      <c r="W98" s="1">
        <v>19</v>
      </c>
      <c r="X98" s="1">
        <v>0.42497076023391817</v>
      </c>
      <c r="Y98" s="1">
        <v>0.43004073431079909</v>
      </c>
      <c r="Z98" s="1">
        <v>9.4872497363691813E-2</v>
      </c>
      <c r="AA98" s="1">
        <v>0.32133152614005794</v>
      </c>
    </row>
    <row r="99" spans="1:29" ht="15" customHeight="1">
      <c r="S99" s="1" t="s">
        <v>3</v>
      </c>
      <c r="T99" s="1" t="s">
        <v>3</v>
      </c>
      <c r="U99" s="1">
        <v>0.68192747536493392</v>
      </c>
      <c r="V99" s="1" t="s">
        <v>3</v>
      </c>
      <c r="W99" s="1">
        <v>0.8531206924995306</v>
      </c>
      <c r="X99" s="1" t="s">
        <v>3</v>
      </c>
      <c r="Y99" s="1">
        <v>0.70019595514807187</v>
      </c>
      <c r="Z99" s="1" t="s">
        <v>3</v>
      </c>
      <c r="AA99" s="1">
        <v>0.79528826796654406</v>
      </c>
      <c r="AB99" s="1" t="s">
        <v>3</v>
      </c>
      <c r="AC99" s="1">
        <v>0.68885577118916319</v>
      </c>
    </row>
    <row r="100" spans="1:29" ht="15" customHeight="1">
      <c r="S100" s="1" t="s">
        <v>4</v>
      </c>
      <c r="T100" s="1" t="s">
        <v>4</v>
      </c>
      <c r="U100" s="1">
        <v>0.92306878554468286</v>
      </c>
      <c r="V100" s="1" t="s">
        <v>4</v>
      </c>
      <c r="W100" s="1">
        <v>0.88820828487669112</v>
      </c>
      <c r="X100" s="1" t="s">
        <v>4</v>
      </c>
      <c r="Y100" s="1">
        <v>1.1293083225702121</v>
      </c>
      <c r="Z100" s="1" t="s">
        <v>4</v>
      </c>
      <c r="AA100" s="1">
        <v>0.99869431707282985</v>
      </c>
      <c r="AB100" s="1" t="s">
        <v>4</v>
      </c>
      <c r="AC100" s="1">
        <v>0.86726562316143851</v>
      </c>
    </row>
    <row r="101" spans="1:29" ht="15" customHeight="1">
      <c r="S101" s="1" t="s">
        <v>5</v>
      </c>
      <c r="T101" s="1" t="s">
        <v>5</v>
      </c>
      <c r="U101" s="1">
        <v>0.60603739529222644</v>
      </c>
      <c r="V101" s="1" t="s">
        <v>5</v>
      </c>
      <c r="W101" s="1">
        <v>0.72863453282551915</v>
      </c>
      <c r="X101" s="1" t="s">
        <v>5</v>
      </c>
      <c r="Y101" s="1">
        <v>0.80789553915649437</v>
      </c>
      <c r="Z101" s="1" t="s">
        <v>5</v>
      </c>
      <c r="AA101" s="1">
        <v>0.58857838889856839</v>
      </c>
      <c r="AB101" s="1" t="s">
        <v>5</v>
      </c>
      <c r="AC101" s="1">
        <v>0.48256343745919938</v>
      </c>
    </row>
    <row r="102" spans="1:29" ht="15" customHeight="1">
      <c r="S102" s="1" t="s">
        <v>6</v>
      </c>
      <c r="T102" s="1" t="s">
        <v>6</v>
      </c>
      <c r="U102" s="1">
        <v>0.77025256413359733</v>
      </c>
      <c r="V102" s="1" t="s">
        <v>6</v>
      </c>
      <c r="W102" s="1">
        <v>0.67491843142743457</v>
      </c>
      <c r="X102" s="1" t="s">
        <v>6</v>
      </c>
      <c r="Y102" s="1">
        <v>0.85147729236397696</v>
      </c>
      <c r="Z102" s="1" t="s">
        <v>6</v>
      </c>
      <c r="AA102" s="1">
        <v>0.83829040861990545</v>
      </c>
      <c r="AB102" s="1" t="s">
        <v>6</v>
      </c>
      <c r="AC102" s="1">
        <v>0.96120459929589663</v>
      </c>
    </row>
    <row r="103" spans="1:29" ht="15" customHeight="1">
      <c r="S103" s="1" t="s">
        <v>7</v>
      </c>
      <c r="T103" s="1" t="s">
        <v>7</v>
      </c>
      <c r="U103" s="1">
        <v>0.50175443801978159</v>
      </c>
      <c r="V103" s="1" t="s">
        <v>7</v>
      </c>
      <c r="W103" s="1">
        <v>0.35477838571465981</v>
      </c>
      <c r="X103" s="1" t="s">
        <v>7</v>
      </c>
      <c r="Y103" s="1">
        <v>0.4386763542860363</v>
      </c>
      <c r="Z103" s="1" t="s">
        <v>7</v>
      </c>
      <c r="AA103" s="1">
        <v>0.54415659817257434</v>
      </c>
      <c r="AB103" s="1" t="s">
        <v>7</v>
      </c>
      <c r="AC103" s="1">
        <v>0.66158463843434268</v>
      </c>
    </row>
    <row r="104" spans="1:29" ht="15" customHeight="1">
      <c r="S104" s="1" t="s">
        <v>8</v>
      </c>
      <c r="T104" s="1" t="s">
        <v>8</v>
      </c>
      <c r="U104" s="1">
        <v>0.82020489335208435</v>
      </c>
      <c r="V104" s="1" t="s">
        <v>8</v>
      </c>
      <c r="W104" s="1">
        <v>0.85333596933545763</v>
      </c>
      <c r="X104" s="1" t="s">
        <v>8</v>
      </c>
      <c r="Y104" s="1">
        <v>0.99090165515197404</v>
      </c>
      <c r="Z104" s="1" t="s">
        <v>8</v>
      </c>
      <c r="AA104" s="1">
        <v>1.0744284447700134</v>
      </c>
      <c r="AB104" s="1" t="s">
        <v>8</v>
      </c>
      <c r="AC104" s="1">
        <v>1.1328021141356523</v>
      </c>
    </row>
    <row r="105" spans="1:29" ht="15" customHeight="1">
      <c r="S105" s="1" t="s">
        <v>113</v>
      </c>
      <c r="T105" s="1" t="s">
        <v>113</v>
      </c>
      <c r="U105" s="1">
        <v>0.25787494328599186</v>
      </c>
      <c r="V105" s="1" t="s">
        <v>113</v>
      </c>
      <c r="W105" s="1">
        <v>0.36516757123480309</v>
      </c>
      <c r="X105" s="1" t="s">
        <v>113</v>
      </c>
      <c r="Y105" s="1">
        <v>0.42625496640493848</v>
      </c>
      <c r="Z105" s="1" t="s">
        <v>113</v>
      </c>
      <c r="AA105" s="1">
        <v>0.30927157248367748</v>
      </c>
      <c r="AB105" s="1" t="s">
        <v>117</v>
      </c>
      <c r="AC105" s="1">
        <v>0.43263266290486174</v>
      </c>
    </row>
    <row r="106" spans="1:29" ht="15" customHeight="1">
      <c r="S106" s="1" t="s">
        <v>114</v>
      </c>
      <c r="T106" s="1" t="s">
        <v>114</v>
      </c>
      <c r="U106" s="1">
        <v>0.32382208090867243</v>
      </c>
      <c r="V106" s="1" t="s">
        <v>114</v>
      </c>
      <c r="W106" s="1">
        <v>0.32519161549619807</v>
      </c>
      <c r="X106" s="1" t="s">
        <v>114</v>
      </c>
      <c r="Y106" s="1">
        <v>0.32020381405849624</v>
      </c>
      <c r="Z106" s="1" t="s">
        <v>114</v>
      </c>
      <c r="AA106" s="1">
        <v>0.32546809499818213</v>
      </c>
      <c r="AB106" s="1" t="s">
        <v>114</v>
      </c>
      <c r="AC106" s="1">
        <v>0.36667330992335684</v>
      </c>
    </row>
    <row r="107" spans="1:29" ht="15" customHeight="1">
      <c r="S107" s="1" t="s">
        <v>9</v>
      </c>
      <c r="T107" s="1" t="s">
        <v>9</v>
      </c>
      <c r="U107" s="1">
        <v>1.0654071063656261</v>
      </c>
      <c r="V107" s="1" t="s">
        <v>9</v>
      </c>
      <c r="W107" s="1">
        <v>0.62985934731229398</v>
      </c>
      <c r="X107" s="1" t="s">
        <v>9</v>
      </c>
      <c r="Y107" s="1">
        <v>0.80751082241661809</v>
      </c>
      <c r="Z107" s="1" t="s">
        <v>9</v>
      </c>
      <c r="AA107" s="1">
        <v>0.87953362645303657</v>
      </c>
      <c r="AB107" s="1" t="s">
        <v>9</v>
      </c>
      <c r="AC107" s="1">
        <v>0.91411970518608032</v>
      </c>
    </row>
    <row r="108" spans="1:29" ht="15" customHeight="1">
      <c r="S108" s="1" t="s">
        <v>10</v>
      </c>
      <c r="T108" s="1" t="s">
        <v>10</v>
      </c>
      <c r="U108" s="1">
        <v>0.57882409253398059</v>
      </c>
      <c r="V108" s="1" t="s">
        <v>10</v>
      </c>
      <c r="W108" s="1">
        <v>0.74047682126893122</v>
      </c>
      <c r="X108" s="1" t="s">
        <v>10</v>
      </c>
      <c r="Y108" s="1">
        <v>0.94777563904035644</v>
      </c>
      <c r="Z108" s="1" t="s">
        <v>10</v>
      </c>
      <c r="AA108" s="1">
        <v>0.93421408845868792</v>
      </c>
      <c r="AB108" s="1" t="s">
        <v>105</v>
      </c>
      <c r="AC108" s="1">
        <v>1.1737878697489936</v>
      </c>
    </row>
    <row r="109" spans="1:29" ht="15" customHeight="1">
      <c r="S109" s="1" t="s">
        <v>11</v>
      </c>
      <c r="T109" s="1" t="s">
        <v>11</v>
      </c>
      <c r="U109" s="1">
        <v>0.54611051667256261</v>
      </c>
      <c r="V109" s="1" t="s">
        <v>11</v>
      </c>
      <c r="W109" s="1">
        <v>0.68486797279319755</v>
      </c>
      <c r="X109" s="1" t="s">
        <v>11</v>
      </c>
      <c r="Y109" s="1">
        <v>0.73934832091720948</v>
      </c>
      <c r="Z109" s="1" t="s">
        <v>11</v>
      </c>
      <c r="AA109" s="1">
        <v>0.82019745245539988</v>
      </c>
      <c r="AB109" s="1" t="s">
        <v>11</v>
      </c>
      <c r="AC109" s="1">
        <v>1.0778402273399652</v>
      </c>
    </row>
    <row r="110" spans="1:29" ht="15" customHeight="1">
      <c r="S110" s="1" t="s">
        <v>115</v>
      </c>
      <c r="T110" s="1" t="s">
        <v>115</v>
      </c>
      <c r="U110" s="1">
        <v>0.40469035256331115</v>
      </c>
      <c r="V110" s="1" t="s">
        <v>115</v>
      </c>
      <c r="W110" s="1">
        <v>0.35818989698779063</v>
      </c>
      <c r="X110" s="1" t="s">
        <v>115</v>
      </c>
      <c r="Y110" s="1">
        <v>0.40408368428522534</v>
      </c>
      <c r="Z110" s="1" t="s">
        <v>115</v>
      </c>
      <c r="AA110" s="1">
        <v>0.32111696558493014</v>
      </c>
      <c r="AB110" s="1" t="s">
        <v>115</v>
      </c>
      <c r="AC110" s="1">
        <v>0.24798875711232715</v>
      </c>
    </row>
    <row r="111" spans="1:29" ht="15" customHeight="1">
      <c r="S111" s="1" t="s">
        <v>12</v>
      </c>
      <c r="T111" s="1" t="s">
        <v>12</v>
      </c>
      <c r="U111" s="1">
        <v>0.92340331828573674</v>
      </c>
      <c r="V111" s="1" t="s">
        <v>12</v>
      </c>
      <c r="W111" s="1">
        <v>0.83435153516479355</v>
      </c>
      <c r="X111" s="1" t="s">
        <v>12</v>
      </c>
      <c r="Y111" s="1">
        <v>0.9365103420759282</v>
      </c>
      <c r="Z111" s="1" t="s">
        <v>12</v>
      </c>
      <c r="AA111" s="1">
        <v>0.88137103913236503</v>
      </c>
      <c r="AB111" s="1" t="s">
        <v>12</v>
      </c>
      <c r="AC111" s="1">
        <v>1.0160441152145641</v>
      </c>
    </row>
    <row r="112" spans="1:29" ht="15" customHeight="1">
      <c r="S112" s="1" t="s">
        <v>13</v>
      </c>
      <c r="T112" s="1" t="s">
        <v>13</v>
      </c>
      <c r="U112" s="1">
        <v>0.92986337075569614</v>
      </c>
      <c r="V112" s="1" t="s">
        <v>13</v>
      </c>
      <c r="W112" s="1">
        <v>0.81923809235567202</v>
      </c>
      <c r="X112" s="1" t="s">
        <v>13</v>
      </c>
      <c r="Y112" s="1">
        <v>0.91144033161807425</v>
      </c>
      <c r="Z112" s="1" t="s">
        <v>13</v>
      </c>
      <c r="AA112" s="1">
        <v>0.94476184632883309</v>
      </c>
      <c r="AB112" s="1" t="s">
        <v>13</v>
      </c>
      <c r="AC112" s="1">
        <v>0.71641491709827132</v>
      </c>
    </row>
    <row r="113" spans="19:29" ht="15" customHeight="1">
      <c r="S113" s="1" t="s">
        <v>14</v>
      </c>
      <c r="T113" s="1" t="s">
        <v>14</v>
      </c>
      <c r="U113" s="1">
        <v>0.61529675191468325</v>
      </c>
      <c r="V113" s="1" t="s">
        <v>14</v>
      </c>
      <c r="W113" s="1">
        <v>0.80125635138216977</v>
      </c>
      <c r="X113" s="1" t="s">
        <v>14</v>
      </c>
      <c r="Y113" s="1">
        <v>0.87276827607351337</v>
      </c>
      <c r="Z113" s="1" t="s">
        <v>14</v>
      </c>
      <c r="AA113" s="1">
        <v>0.67473377784809552</v>
      </c>
      <c r="AB113" s="1" t="s">
        <v>14</v>
      </c>
      <c r="AC113" s="1">
        <v>0.6872655061064914</v>
      </c>
    </row>
    <row r="114" spans="19:29" ht="15" customHeight="1">
      <c r="S114" s="1" t="s">
        <v>15</v>
      </c>
      <c r="T114" s="1" t="s">
        <v>15</v>
      </c>
      <c r="U114" s="1">
        <v>0.86381222569031679</v>
      </c>
      <c r="V114" s="1" t="s">
        <v>15</v>
      </c>
      <c r="W114" s="1">
        <v>0.65064470253296725</v>
      </c>
      <c r="X114" s="1" t="s">
        <v>15</v>
      </c>
      <c r="Y114" s="1">
        <v>0.74482064561645078</v>
      </c>
      <c r="Z114" s="1" t="s">
        <v>15</v>
      </c>
      <c r="AA114" s="1">
        <v>0.6879339886259106</v>
      </c>
      <c r="AB114" s="1" t="s">
        <v>15</v>
      </c>
      <c r="AC114" s="1">
        <v>0.79205930429578864</v>
      </c>
    </row>
    <row r="115" spans="19:29" ht="15" customHeight="1">
      <c r="S115" s="1" t="s">
        <v>16</v>
      </c>
      <c r="T115" s="1" t="s">
        <v>16</v>
      </c>
      <c r="U115" s="1">
        <v>1.621296348037762</v>
      </c>
      <c r="V115" s="1" t="s">
        <v>16</v>
      </c>
      <c r="W115" s="1">
        <v>1.1404634720591662</v>
      </c>
      <c r="X115" s="1" t="s">
        <v>16</v>
      </c>
      <c r="Y115" s="1">
        <v>1.1846769854914765</v>
      </c>
      <c r="Z115" s="1" t="s">
        <v>16</v>
      </c>
      <c r="AA115" s="1">
        <v>0.93271745302507481</v>
      </c>
      <c r="AB115" s="1" t="s">
        <v>16</v>
      </c>
      <c r="AC115" s="1">
        <v>1.1331424893528872</v>
      </c>
    </row>
    <row r="116" spans="19:29" ht="15" customHeight="1">
      <c r="S116" s="1" t="s">
        <v>17</v>
      </c>
      <c r="T116" s="1" t="s">
        <v>17</v>
      </c>
      <c r="U116" s="1">
        <v>0.87655951370736584</v>
      </c>
      <c r="V116" s="1" t="s">
        <v>17</v>
      </c>
      <c r="W116" s="1">
        <v>0.94257332203448596</v>
      </c>
      <c r="X116" s="1" t="s">
        <v>17</v>
      </c>
      <c r="Y116" s="1">
        <v>0.96885212759399331</v>
      </c>
      <c r="Z116" s="1" t="s">
        <v>17</v>
      </c>
      <c r="AA116" s="1">
        <v>0.86225009252246809</v>
      </c>
      <c r="AB116" s="1" t="s">
        <v>17</v>
      </c>
      <c r="AC116" s="1">
        <v>0.8877877978626918</v>
      </c>
    </row>
    <row r="117" spans="19:29" ht="15" customHeight="1">
      <c r="S117" s="1" t="s">
        <v>18</v>
      </c>
      <c r="T117" s="1" t="s">
        <v>18</v>
      </c>
      <c r="U117" s="1">
        <v>0.87622348376819115</v>
      </c>
      <c r="V117" s="1" t="s">
        <v>18</v>
      </c>
      <c r="W117" s="1">
        <v>0.57306243568670479</v>
      </c>
      <c r="X117" s="1" t="s">
        <v>18</v>
      </c>
      <c r="Y117" s="1">
        <v>0.36353698641070603</v>
      </c>
      <c r="Z117" s="1" t="s">
        <v>18</v>
      </c>
      <c r="AA117" s="1">
        <v>0.78455327645503514</v>
      </c>
      <c r="AB117" s="1" t="s">
        <v>18</v>
      </c>
      <c r="AC117" s="1">
        <v>0.69170562747485209</v>
      </c>
    </row>
    <row r="118" spans="19:29" ht="15" customHeight="1">
      <c r="S118" s="1" t="s">
        <v>19</v>
      </c>
      <c r="T118" s="1" t="s">
        <v>19</v>
      </c>
      <c r="U118" s="1">
        <v>0.85462428956159142</v>
      </c>
      <c r="V118" s="1" t="s">
        <v>19</v>
      </c>
      <c r="W118" s="1">
        <v>0.78719714637625504</v>
      </c>
      <c r="X118" s="1" t="s">
        <v>19</v>
      </c>
      <c r="Y118" s="1">
        <v>0.93552073597935304</v>
      </c>
      <c r="Z118" s="1" t="s">
        <v>19</v>
      </c>
      <c r="AA118" s="1">
        <v>0.93014010118070822</v>
      </c>
      <c r="AB118" s="1" t="s">
        <v>19</v>
      </c>
      <c r="AC118" s="1">
        <v>0.77793402942340795</v>
      </c>
    </row>
    <row r="119" spans="19:29" ht="15" customHeight="1">
      <c r="S119" s="1" t="s">
        <v>20</v>
      </c>
      <c r="T119" s="1" t="s">
        <v>20</v>
      </c>
      <c r="U119" s="1">
        <v>0.86287516412398313</v>
      </c>
      <c r="V119" s="1" t="s">
        <v>20</v>
      </c>
      <c r="W119" s="1">
        <v>0.89077831679172848</v>
      </c>
      <c r="X119" s="1" t="s">
        <v>20</v>
      </c>
      <c r="Y119" s="1">
        <v>1.1297239313790626</v>
      </c>
      <c r="Z119" s="1" t="s">
        <v>20</v>
      </c>
      <c r="AA119" s="1">
        <v>1.1129863157000026</v>
      </c>
      <c r="AB119" s="1" t="s">
        <v>20</v>
      </c>
      <c r="AC119" s="1">
        <v>1.060950888950327</v>
      </c>
    </row>
    <row r="120" spans="19:29" ht="15" customHeight="1">
      <c r="S120" s="1" t="s">
        <v>21</v>
      </c>
      <c r="T120" s="1" t="s">
        <v>21</v>
      </c>
      <c r="U120" s="1">
        <v>0.85945339723117564</v>
      </c>
      <c r="V120" s="1" t="s">
        <v>21</v>
      </c>
      <c r="W120" s="1">
        <v>0.97596274731277399</v>
      </c>
      <c r="X120" s="1" t="s">
        <v>21</v>
      </c>
      <c r="Y120" s="1">
        <v>1.1065424940494204</v>
      </c>
      <c r="Z120" s="1" t="s">
        <v>21</v>
      </c>
      <c r="AA120" s="1">
        <v>1.1600490587057768</v>
      </c>
      <c r="AB120" s="1" t="s">
        <v>22</v>
      </c>
      <c r="AC120" s="1">
        <v>0.75316942139093868</v>
      </c>
    </row>
    <row r="121" spans="19:29" ht="15" customHeight="1">
      <c r="S121" s="1" t="s">
        <v>23</v>
      </c>
      <c r="T121" s="1" t="s">
        <v>23</v>
      </c>
      <c r="U121" s="1">
        <v>0.91589612978966706</v>
      </c>
      <c r="V121" s="1" t="s">
        <v>23</v>
      </c>
      <c r="W121" s="1">
        <v>0.5799848830389992</v>
      </c>
      <c r="X121" s="1" t="s">
        <v>23</v>
      </c>
      <c r="Y121" s="1">
        <v>0.68482128114220875</v>
      </c>
      <c r="Z121" s="1" t="s">
        <v>23</v>
      </c>
      <c r="AA121" s="1">
        <v>0.65509106276939766</v>
      </c>
      <c r="AB121" s="1" t="s">
        <v>23</v>
      </c>
      <c r="AC121" s="1">
        <v>0.42228513868433482</v>
      </c>
    </row>
    <row r="122" spans="19:29" ht="15" customHeight="1">
      <c r="S122" s="1" t="s">
        <v>24</v>
      </c>
      <c r="T122" s="1" t="s">
        <v>24</v>
      </c>
      <c r="U122" s="1">
        <v>1.253875800783617</v>
      </c>
      <c r="V122" s="1" t="s">
        <v>24</v>
      </c>
      <c r="W122" s="1">
        <v>1.1769089612219461</v>
      </c>
      <c r="X122" s="1" t="s">
        <v>24</v>
      </c>
      <c r="Y122" s="1">
        <v>1.1241040426396189</v>
      </c>
      <c r="Z122" s="1" t="s">
        <v>24</v>
      </c>
      <c r="AA122" s="1">
        <v>1.0190069181300885</v>
      </c>
      <c r="AB122" s="1" t="s">
        <v>106</v>
      </c>
      <c r="AC122" s="1">
        <v>1.022700249640752</v>
      </c>
    </row>
    <row r="123" spans="19:29" ht="15" customHeight="1">
      <c r="S123" s="1" t="s">
        <v>25</v>
      </c>
      <c r="T123" s="1" t="s">
        <v>25</v>
      </c>
      <c r="U123" s="1">
        <v>1.0636512364558137</v>
      </c>
      <c r="V123" s="1" t="s">
        <v>25</v>
      </c>
      <c r="W123" s="1">
        <v>0.88906958834253935</v>
      </c>
      <c r="X123" s="1" t="s">
        <v>25</v>
      </c>
      <c r="Y123" s="1">
        <v>0.90412662664051013</v>
      </c>
      <c r="Z123" s="1" t="s">
        <v>25</v>
      </c>
      <c r="AA123" s="1">
        <v>0.91060997518325237</v>
      </c>
      <c r="AB123" s="1" t="s">
        <v>26</v>
      </c>
      <c r="AC123" s="1">
        <v>0.97388734897939477</v>
      </c>
    </row>
    <row r="124" spans="19:29" ht="15" customHeight="1">
      <c r="S124" s="1" t="s">
        <v>27</v>
      </c>
      <c r="T124" s="1" t="s">
        <v>27</v>
      </c>
      <c r="U124" s="1">
        <v>0.84582057533910682</v>
      </c>
      <c r="V124" s="1" t="s">
        <v>27</v>
      </c>
      <c r="W124" s="1">
        <v>0.94039284686942737</v>
      </c>
      <c r="X124" s="1" t="s">
        <v>27</v>
      </c>
      <c r="Y124" s="1">
        <v>0.74847659915006215</v>
      </c>
      <c r="Z124" s="1" t="s">
        <v>27</v>
      </c>
      <c r="AA124" s="1">
        <v>0.837459273638822</v>
      </c>
      <c r="AB124" s="1" t="s">
        <v>28</v>
      </c>
      <c r="AC124" s="1">
        <v>0.91953651896261879</v>
      </c>
    </row>
    <row r="125" spans="19:29" ht="15" customHeight="1">
      <c r="S125" s="1" t="s">
        <v>29</v>
      </c>
      <c r="T125" s="1" t="s">
        <v>29</v>
      </c>
      <c r="U125" s="1">
        <v>0.94464549489782179</v>
      </c>
      <c r="V125" s="1" t="s">
        <v>29</v>
      </c>
      <c r="W125" s="1">
        <v>0.96862622556007416</v>
      </c>
      <c r="X125" s="1" t="s">
        <v>29</v>
      </c>
      <c r="Y125" s="1">
        <v>0.95436578071374389</v>
      </c>
      <c r="Z125" s="1" t="s">
        <v>29</v>
      </c>
      <c r="AA125" s="1">
        <v>1.0683629499887524</v>
      </c>
      <c r="AB125" s="1" t="s">
        <v>29</v>
      </c>
      <c r="AC125" s="1">
        <v>1.0132931406564816</v>
      </c>
    </row>
    <row r="126" spans="19:29" ht="15" customHeight="1">
      <c r="S126" s="1" t="s">
        <v>30</v>
      </c>
      <c r="T126" s="1" t="s">
        <v>30</v>
      </c>
      <c r="U126" s="1">
        <v>1.0257280145686745</v>
      </c>
      <c r="V126" s="1" t="s">
        <v>30</v>
      </c>
      <c r="W126" s="1">
        <v>0.91311360494452209</v>
      </c>
      <c r="X126" s="1" t="s">
        <v>30</v>
      </c>
      <c r="Y126" s="1">
        <v>1.0855929047972486</v>
      </c>
      <c r="Z126" s="1" t="s">
        <v>30</v>
      </c>
      <c r="AA126" s="1">
        <v>1.3163704932176412</v>
      </c>
      <c r="AB126" s="1" t="s">
        <v>30</v>
      </c>
      <c r="AC126" s="1">
        <v>1.0004314250419917</v>
      </c>
    </row>
    <row r="127" spans="19:29" ht="15" customHeight="1">
      <c r="S127" s="1" t="s">
        <v>31</v>
      </c>
      <c r="T127" s="1" t="s">
        <v>31</v>
      </c>
      <c r="U127" s="1">
        <v>0.82259868903892863</v>
      </c>
      <c r="V127" s="1" t="s">
        <v>31</v>
      </c>
      <c r="W127" s="1">
        <v>0.74308635376760701</v>
      </c>
      <c r="X127" s="1" t="s">
        <v>31</v>
      </c>
      <c r="Y127" s="1">
        <v>0.86926265373100098</v>
      </c>
      <c r="Z127" s="1" t="s">
        <v>31</v>
      </c>
      <c r="AA127" s="1">
        <v>0.90611454952535697</v>
      </c>
      <c r="AB127" s="1" t="s">
        <v>32</v>
      </c>
      <c r="AC127" s="1">
        <v>0.89247866683251953</v>
      </c>
    </row>
    <row r="128" spans="19:29" ht="15" customHeight="1">
      <c r="S128" s="1" t="s">
        <v>33</v>
      </c>
      <c r="T128" s="1" t="s">
        <v>33</v>
      </c>
      <c r="U128" s="1">
        <v>0.99382487515955853</v>
      </c>
      <c r="V128" s="1" t="s">
        <v>33</v>
      </c>
      <c r="W128" s="1">
        <v>0.92605516662666465</v>
      </c>
      <c r="X128" s="1" t="s">
        <v>33</v>
      </c>
      <c r="Y128" s="1">
        <v>0.96054484074036994</v>
      </c>
      <c r="Z128" s="1" t="s">
        <v>33</v>
      </c>
      <c r="AA128" s="1">
        <v>1.0590767447627025</v>
      </c>
      <c r="AB128" s="1" t="s">
        <v>34</v>
      </c>
      <c r="AC128" s="1">
        <v>1.0055207987605668</v>
      </c>
    </row>
    <row r="129" spans="19:29" ht="15" customHeight="1">
      <c r="S129" s="1" t="s">
        <v>35</v>
      </c>
      <c r="T129" s="1" t="s">
        <v>35</v>
      </c>
      <c r="U129" s="1">
        <v>0.87528147863879702</v>
      </c>
      <c r="V129" s="1" t="s">
        <v>35</v>
      </c>
      <c r="W129" s="1">
        <v>0.93110273103917274</v>
      </c>
      <c r="X129" s="1" t="s">
        <v>35</v>
      </c>
      <c r="Y129" s="1">
        <v>0.94060109346369036</v>
      </c>
      <c r="Z129" s="1" t="s">
        <v>35</v>
      </c>
      <c r="AA129" s="1">
        <v>0.95393485514826859</v>
      </c>
      <c r="AB129" s="1" t="s">
        <v>35</v>
      </c>
      <c r="AC129" s="1">
        <v>0.95297004071692204</v>
      </c>
    </row>
    <row r="130" spans="19:29" ht="15" customHeight="1">
      <c r="S130" s="1" t="s">
        <v>36</v>
      </c>
      <c r="T130" s="1" t="s">
        <v>36</v>
      </c>
      <c r="U130" s="1">
        <v>0.6611585293855986</v>
      </c>
      <c r="V130" s="1" t="s">
        <v>36</v>
      </c>
      <c r="W130" s="1">
        <v>0.62201978036357231</v>
      </c>
      <c r="X130" s="1" t="s">
        <v>36</v>
      </c>
      <c r="Y130" s="1">
        <v>0.81301260050792623</v>
      </c>
      <c r="Z130" s="1" t="s">
        <v>36</v>
      </c>
      <c r="AA130" s="1">
        <v>0.93062369966399516</v>
      </c>
      <c r="AB130" s="1" t="s">
        <v>36</v>
      </c>
      <c r="AC130" s="1">
        <v>0.80236937741168823</v>
      </c>
    </row>
    <row r="131" spans="19:29" ht="15" customHeight="1">
      <c r="S131" s="1" t="s">
        <v>37</v>
      </c>
      <c r="T131" s="1" t="s">
        <v>37</v>
      </c>
      <c r="U131" s="1">
        <v>0.49008997907328949</v>
      </c>
      <c r="V131" s="1" t="s">
        <v>37</v>
      </c>
      <c r="W131" s="1">
        <v>0.59195269245998927</v>
      </c>
      <c r="X131" s="1" t="s">
        <v>37</v>
      </c>
      <c r="Y131" s="1">
        <v>0.74087448859915916</v>
      </c>
      <c r="Z131" s="1" t="s">
        <v>37</v>
      </c>
      <c r="AA131" s="1">
        <v>0.54471784727960271</v>
      </c>
      <c r="AB131" s="1" t="s">
        <v>37</v>
      </c>
      <c r="AC131" s="1">
        <v>0.57765446445905466</v>
      </c>
    </row>
    <row r="132" spans="19:29" ht="15" customHeight="1">
      <c r="S132" s="1" t="s">
        <v>116</v>
      </c>
      <c r="T132" s="1" t="s">
        <v>116</v>
      </c>
      <c r="U132" s="1">
        <v>5.6909777495477487E-2</v>
      </c>
      <c r="V132" s="1" t="s">
        <v>116</v>
      </c>
      <c r="W132" s="1">
        <v>6.6080155007606403E-2</v>
      </c>
      <c r="X132" s="1" t="s">
        <v>116</v>
      </c>
      <c r="Y132" s="1">
        <v>5.4591685436915817E-2</v>
      </c>
      <c r="Z132" s="1" t="s">
        <v>116</v>
      </c>
      <c r="AA132" s="1">
        <v>6.1622696349386247E-2</v>
      </c>
      <c r="AB132" s="1" t="s">
        <v>116</v>
      </c>
      <c r="AC132" s="1">
        <v>0.2629807581699049</v>
      </c>
    </row>
    <row r="133" spans="19:29" ht="15" customHeight="1">
      <c r="S133" s="1" t="s">
        <v>38</v>
      </c>
      <c r="T133" s="1" t="s">
        <v>38</v>
      </c>
      <c r="U133" s="1">
        <v>0.52444995052373067</v>
      </c>
      <c r="V133" s="1" t="s">
        <v>38</v>
      </c>
      <c r="W133" s="1">
        <v>0.61325392969744064</v>
      </c>
      <c r="X133" s="1" t="s">
        <v>38</v>
      </c>
      <c r="Y133" s="1">
        <v>0.72341415025706679</v>
      </c>
      <c r="Z133" s="1" t="s">
        <v>38</v>
      </c>
      <c r="AA133" s="1">
        <v>0.80484092997363899</v>
      </c>
      <c r="AB133" s="1" t="s">
        <v>38</v>
      </c>
      <c r="AC133" s="1">
        <v>0.68636287589392275</v>
      </c>
    </row>
    <row r="134" spans="19:29" ht="15" customHeight="1">
      <c r="S134" s="1" t="s">
        <v>39</v>
      </c>
      <c r="T134" s="1" t="s">
        <v>39</v>
      </c>
      <c r="U134" s="1">
        <v>1.3219843653592505</v>
      </c>
      <c r="V134" s="1" t="s">
        <v>39</v>
      </c>
      <c r="W134" s="1">
        <v>0.9115015925251938</v>
      </c>
      <c r="X134" s="1" t="s">
        <v>39</v>
      </c>
      <c r="Y134" s="1">
        <v>0.60318556976355808</v>
      </c>
      <c r="Z134" s="1" t="s">
        <v>39</v>
      </c>
      <c r="AA134" s="1">
        <v>1.2308780818468674</v>
      </c>
      <c r="AB134" s="1" t="s">
        <v>39</v>
      </c>
      <c r="AC134" s="1">
        <v>1.0224864994788425</v>
      </c>
    </row>
    <row r="135" spans="19:29" ht="15" customHeight="1">
      <c r="S135" s="1" t="s">
        <v>40</v>
      </c>
      <c r="T135" s="1" t="s">
        <v>40</v>
      </c>
      <c r="U135" s="1">
        <v>0.62662489155542389</v>
      </c>
      <c r="V135" s="1" t="s">
        <v>40</v>
      </c>
      <c r="W135" s="1">
        <v>0.66969075730228222</v>
      </c>
      <c r="X135" s="1" t="s">
        <v>40</v>
      </c>
      <c r="Y135" s="1">
        <v>0.97530592805068395</v>
      </c>
      <c r="Z135" s="1" t="s">
        <v>40</v>
      </c>
      <c r="AA135" s="1">
        <v>0.88779245488442693</v>
      </c>
      <c r="AB135" s="1" t="s">
        <v>40</v>
      </c>
      <c r="AC135" s="1">
        <v>0.99399867602088965</v>
      </c>
    </row>
    <row r="136" spans="19:29" ht="15" customHeight="1">
      <c r="S136" s="1" t="s">
        <v>107</v>
      </c>
      <c r="T136" s="1" t="s">
        <v>107</v>
      </c>
      <c r="U136" s="1">
        <v>0.62595866639802689</v>
      </c>
      <c r="V136" s="1" t="s">
        <v>107</v>
      </c>
      <c r="W136" s="1">
        <v>0.427113116608419</v>
      </c>
      <c r="X136" s="1" t="s">
        <v>107</v>
      </c>
      <c r="Y136" s="1">
        <v>0.70023457989388704</v>
      </c>
      <c r="Z136" s="1" t="s">
        <v>107</v>
      </c>
      <c r="AA136" s="1">
        <v>0.63499551978177871</v>
      </c>
      <c r="AB136" s="1" t="s">
        <v>107</v>
      </c>
      <c r="AC136" s="1">
        <v>0.59707547067052791</v>
      </c>
    </row>
    <row r="137" spans="19:29" ht="15" customHeight="1">
      <c r="S137" s="1" t="s">
        <v>41</v>
      </c>
      <c r="T137" s="1" t="s">
        <v>41</v>
      </c>
      <c r="U137" s="1">
        <v>0.81149659871529434</v>
      </c>
      <c r="V137" s="1" t="s">
        <v>41</v>
      </c>
      <c r="W137" s="1">
        <v>0.88680119962436221</v>
      </c>
      <c r="X137" s="1" t="s">
        <v>41</v>
      </c>
      <c r="Y137" s="1">
        <v>0.86818896020599701</v>
      </c>
      <c r="Z137" s="1" t="s">
        <v>41</v>
      </c>
      <c r="AA137" s="1">
        <v>0.86314967699892287</v>
      </c>
      <c r="AB137" s="1" t="s">
        <v>41</v>
      </c>
      <c r="AC137" s="1">
        <v>0.85103349989879196</v>
      </c>
    </row>
    <row r="138" spans="19:29" ht="15" customHeight="1">
      <c r="S138" s="1" t="s">
        <v>42</v>
      </c>
      <c r="T138" s="1" t="s">
        <v>42</v>
      </c>
      <c r="U138" s="1">
        <v>0.72825947551068115</v>
      </c>
      <c r="V138" s="1" t="s">
        <v>42</v>
      </c>
      <c r="W138" s="1">
        <v>0.73590526193323413</v>
      </c>
      <c r="X138" s="1" t="s">
        <v>42</v>
      </c>
      <c r="Y138" s="1">
        <v>0.84199629997368819</v>
      </c>
      <c r="Z138" s="1" t="s">
        <v>42</v>
      </c>
      <c r="AA138" s="1">
        <v>0.855913648693297</v>
      </c>
      <c r="AB138" s="1" t="s">
        <v>43</v>
      </c>
      <c r="AC138" s="1">
        <v>0.6707613132845589</v>
      </c>
    </row>
    <row r="139" spans="19:29" ht="15" customHeight="1">
      <c r="S139" s="1" t="s">
        <v>44</v>
      </c>
      <c r="T139" s="1" t="s">
        <v>44</v>
      </c>
      <c r="U139" s="1">
        <v>0.82933828391326347</v>
      </c>
      <c r="V139" s="1" t="s">
        <v>44</v>
      </c>
      <c r="W139" s="1">
        <v>0.79614609221182375</v>
      </c>
      <c r="X139" s="1" t="s">
        <v>44</v>
      </c>
      <c r="Y139" s="1">
        <v>0.95268399251947944</v>
      </c>
      <c r="Z139" s="1" t="s">
        <v>44</v>
      </c>
      <c r="AA139" s="1">
        <v>0.8015568912162494</v>
      </c>
      <c r="AB139" s="1" t="s">
        <v>44</v>
      </c>
      <c r="AC139" s="1">
        <v>0.87358378965815697</v>
      </c>
    </row>
    <row r="140" spans="19:29" ht="15" customHeight="1">
      <c r="S140" s="1" t="s">
        <v>45</v>
      </c>
      <c r="T140" s="1" t="s">
        <v>45</v>
      </c>
      <c r="U140" s="1">
        <v>0.80830236369771857</v>
      </c>
      <c r="V140" s="1" t="s">
        <v>45</v>
      </c>
      <c r="W140" s="1">
        <v>0.72706707924284164</v>
      </c>
      <c r="X140" s="1" t="s">
        <v>45</v>
      </c>
      <c r="Y140" s="1">
        <v>0.76049806051798574</v>
      </c>
      <c r="Z140" s="1" t="s">
        <v>45</v>
      </c>
      <c r="AA140" s="1">
        <v>0.85906318742425825</v>
      </c>
      <c r="AB140" s="1" t="s">
        <v>48</v>
      </c>
      <c r="AC140" s="1">
        <v>1.1482437431437427</v>
      </c>
    </row>
    <row r="141" spans="19:29" ht="15" customHeight="1">
      <c r="S141" s="1" t="s">
        <v>46</v>
      </c>
      <c r="T141" s="1" t="s">
        <v>46</v>
      </c>
      <c r="U141" s="1">
        <v>0.4442962766954181</v>
      </c>
      <c r="V141" s="1" t="s">
        <v>46</v>
      </c>
      <c r="W141" s="1">
        <v>0.43881548704639922</v>
      </c>
      <c r="X141" s="1" t="s">
        <v>46</v>
      </c>
      <c r="Y141" s="1">
        <v>0.43531485248334606</v>
      </c>
      <c r="Z141" s="1" t="s">
        <v>46</v>
      </c>
      <c r="AA141" s="1">
        <v>0.58136930488404404</v>
      </c>
      <c r="AB141" s="1" t="s">
        <v>45</v>
      </c>
      <c r="AC141" s="1">
        <v>1.1208418860670262</v>
      </c>
    </row>
    <row r="142" spans="19:29" ht="15" customHeight="1">
      <c r="S142" s="1" t="s">
        <v>47</v>
      </c>
      <c r="T142" s="1" t="s">
        <v>47</v>
      </c>
      <c r="U142" s="1">
        <v>0.68334234308190289</v>
      </c>
      <c r="V142" s="1" t="s">
        <v>47</v>
      </c>
      <c r="W142" s="1">
        <v>0.6446038854082945</v>
      </c>
      <c r="X142" s="1" t="s">
        <v>47</v>
      </c>
      <c r="Y142" s="1">
        <v>0.65140430128492455</v>
      </c>
      <c r="Z142" s="1" t="s">
        <v>47</v>
      </c>
      <c r="AA142" s="1">
        <v>0.79570866977749311</v>
      </c>
      <c r="AB142" s="1" t="s">
        <v>47</v>
      </c>
      <c r="AC142" s="1">
        <v>0.86731858664748807</v>
      </c>
    </row>
    <row r="143" spans="19:29" ht="15" customHeight="1">
      <c r="S143" s="1" t="s">
        <v>49</v>
      </c>
      <c r="T143" s="1" t="s">
        <v>49</v>
      </c>
      <c r="U143" s="1">
        <v>0.8323472157605375</v>
      </c>
      <c r="V143" s="1" t="s">
        <v>49</v>
      </c>
      <c r="W143" s="1">
        <v>0.6677581428915057</v>
      </c>
      <c r="X143" s="1" t="s">
        <v>49</v>
      </c>
      <c r="Y143" s="1">
        <v>0.88562456622472008</v>
      </c>
      <c r="Z143" s="1" t="s">
        <v>49</v>
      </c>
      <c r="AA143" s="1">
        <v>0.87915893879982754</v>
      </c>
      <c r="AB143" s="1" t="s">
        <v>49</v>
      </c>
      <c r="AC143" s="1">
        <v>0.85501306481876793</v>
      </c>
    </row>
    <row r="144" spans="19:29" ht="15" customHeight="1">
      <c r="S144" s="1" t="s">
        <v>50</v>
      </c>
      <c r="T144" s="1" t="s">
        <v>50</v>
      </c>
      <c r="U144" s="1">
        <v>0.76857374842426751</v>
      </c>
      <c r="V144" s="1" t="s">
        <v>50</v>
      </c>
      <c r="W144" s="1">
        <v>0.83792164102827993</v>
      </c>
      <c r="X144" s="1" t="s">
        <v>50</v>
      </c>
      <c r="Y144" s="1">
        <v>0.88558386275015977</v>
      </c>
      <c r="Z144" s="1" t="s">
        <v>50</v>
      </c>
      <c r="AA144" s="1">
        <v>1.0051661336974695</v>
      </c>
      <c r="AB144" s="1" t="s">
        <v>50</v>
      </c>
      <c r="AC144" s="1">
        <v>0.77492775150572712</v>
      </c>
    </row>
    <row r="145" spans="19:29" ht="15" customHeight="1">
      <c r="S145" s="1" t="s">
        <v>51</v>
      </c>
      <c r="T145" s="1" t="s">
        <v>51</v>
      </c>
      <c r="U145" s="1">
        <v>0.57617584355556262</v>
      </c>
      <c r="V145" s="1" t="s">
        <v>51</v>
      </c>
      <c r="W145" s="1">
        <v>0.68643606782735656</v>
      </c>
      <c r="X145" s="1" t="s">
        <v>51</v>
      </c>
      <c r="Y145" s="1">
        <v>0.78033292222886164</v>
      </c>
      <c r="Z145" s="1" t="s">
        <v>51</v>
      </c>
      <c r="AA145" s="1">
        <v>0.76375697595343894</v>
      </c>
      <c r="AB145" s="1" t="s">
        <v>51</v>
      </c>
      <c r="AC145" s="1">
        <v>0.66961364987487215</v>
      </c>
    </row>
    <row r="146" spans="19:29" ht="15" customHeight="1">
      <c r="S146" s="1" t="s">
        <v>52</v>
      </c>
      <c r="T146" s="1" t="s">
        <v>52</v>
      </c>
      <c r="U146" s="1">
        <v>0.65681158633257664</v>
      </c>
      <c r="V146" s="1" t="s">
        <v>52</v>
      </c>
      <c r="W146" s="1">
        <v>0.66713152503790796</v>
      </c>
      <c r="X146" s="1" t="s">
        <v>52</v>
      </c>
      <c r="Y146" s="1">
        <v>0.78705829783388848</v>
      </c>
      <c r="Z146" s="1" t="s">
        <v>52</v>
      </c>
      <c r="AA146" s="1">
        <v>0.6768230842308649</v>
      </c>
      <c r="AB146" s="1" t="s">
        <v>52</v>
      </c>
      <c r="AC146" s="1">
        <v>0.78177046391584259</v>
      </c>
    </row>
    <row r="147" spans="19:29" ht="15" customHeight="1">
      <c r="S147" s="1" t="s">
        <v>53</v>
      </c>
      <c r="T147" s="1" t="s">
        <v>53</v>
      </c>
      <c r="U147" s="1">
        <v>0.6721112079634739</v>
      </c>
      <c r="V147" s="1" t="s">
        <v>53</v>
      </c>
      <c r="W147" s="1">
        <v>0.66849392297827548</v>
      </c>
      <c r="X147" s="1" t="s">
        <v>53</v>
      </c>
      <c r="Y147" s="1">
        <v>0.71952240338615336</v>
      </c>
      <c r="Z147" s="1" t="s">
        <v>53</v>
      </c>
      <c r="AA147" s="1">
        <v>0.66010652886489907</v>
      </c>
      <c r="AB147" s="1" t="s">
        <v>53</v>
      </c>
      <c r="AC147" s="1">
        <v>0.59534256166547295</v>
      </c>
    </row>
    <row r="148" spans="19:29" ht="15" customHeight="1">
      <c r="S148" s="1" t="s">
        <v>54</v>
      </c>
      <c r="T148" s="1" t="s">
        <v>54</v>
      </c>
      <c r="U148" s="1">
        <v>0.70836148837024215</v>
      </c>
      <c r="V148" s="1" t="s">
        <v>54</v>
      </c>
      <c r="W148" s="1">
        <v>0.57125959322754727</v>
      </c>
      <c r="X148" s="1" t="s">
        <v>54</v>
      </c>
      <c r="Y148" s="1">
        <v>0.68874472551417576</v>
      </c>
      <c r="Z148" s="1" t="s">
        <v>54</v>
      </c>
      <c r="AA148" s="1">
        <v>0.64981768390832217</v>
      </c>
      <c r="AB148" s="1" t="s">
        <v>55</v>
      </c>
      <c r="AC148" s="1">
        <v>0.41293538213292713</v>
      </c>
    </row>
    <row r="149" spans="19:29" ht="15" customHeight="1">
      <c r="S149" s="1" t="s">
        <v>56</v>
      </c>
      <c r="T149" s="1" t="s">
        <v>56</v>
      </c>
      <c r="U149" s="1">
        <v>0.96999990492346744</v>
      </c>
      <c r="V149" s="1" t="s">
        <v>56</v>
      </c>
      <c r="W149" s="1">
        <v>0.89162274911912542</v>
      </c>
      <c r="X149" s="1" t="s">
        <v>56</v>
      </c>
      <c r="Y149" s="1">
        <v>1.1631691906364803</v>
      </c>
      <c r="Z149" s="1" t="s">
        <v>56</v>
      </c>
      <c r="AA149" s="1">
        <v>1.0462691068388499</v>
      </c>
      <c r="AB149" s="1" t="s">
        <v>56</v>
      </c>
      <c r="AC149" s="1">
        <v>0.90507186766130521</v>
      </c>
    </row>
    <row r="150" spans="19:29" ht="15" customHeight="1">
      <c r="S150" s="1" t="s">
        <v>57</v>
      </c>
      <c r="T150" s="1" t="s">
        <v>57</v>
      </c>
      <c r="U150" s="1">
        <v>0.85791106627818836</v>
      </c>
      <c r="V150" s="1" t="s">
        <v>57</v>
      </c>
      <c r="W150" s="1">
        <v>0.8613422474231881</v>
      </c>
      <c r="X150" s="1" t="s">
        <v>57</v>
      </c>
      <c r="Y150" s="1">
        <v>0.84240668103701355</v>
      </c>
      <c r="Z150" s="1" t="s">
        <v>57</v>
      </c>
      <c r="AA150" s="1">
        <v>0.85521224672365814</v>
      </c>
      <c r="AB150" s="1" t="s">
        <v>57</v>
      </c>
      <c r="AC150" s="1">
        <v>0.85597941082819473</v>
      </c>
    </row>
    <row r="151" spans="19:29" ht="15" customHeight="1">
      <c r="S151" s="1" t="s">
        <v>58</v>
      </c>
      <c r="T151" s="1" t="s">
        <v>58</v>
      </c>
      <c r="U151" s="1">
        <v>0.92578443046695857</v>
      </c>
      <c r="V151" s="1" t="s">
        <v>58</v>
      </c>
      <c r="W151" s="1">
        <v>1.0258658426847396</v>
      </c>
      <c r="X151" s="1" t="s">
        <v>58</v>
      </c>
      <c r="Y151" s="1">
        <v>1.2186385937212683</v>
      </c>
      <c r="Z151" s="1" t="s">
        <v>58</v>
      </c>
      <c r="AA151" s="1">
        <v>0.94411433012787294</v>
      </c>
      <c r="AB151" s="1" t="s">
        <v>58</v>
      </c>
      <c r="AC151" s="1">
        <v>0.77327315318542456</v>
      </c>
    </row>
    <row r="152" spans="19:29" ht="15" customHeight="1">
      <c r="S152" s="1" t="s">
        <v>59</v>
      </c>
      <c r="T152" s="1" t="s">
        <v>59</v>
      </c>
      <c r="U152" s="1">
        <v>1.2005105618421634</v>
      </c>
      <c r="V152" s="1" t="s">
        <v>59</v>
      </c>
      <c r="W152" s="1">
        <v>0.92584913044109918</v>
      </c>
      <c r="X152" s="1" t="s">
        <v>59</v>
      </c>
      <c r="Y152" s="1">
        <v>1.3340905270608066</v>
      </c>
      <c r="Z152" s="1" t="s">
        <v>59</v>
      </c>
      <c r="AA152" s="1">
        <v>0.73806406651239809</v>
      </c>
      <c r="AB152" s="1" t="s">
        <v>59</v>
      </c>
      <c r="AC152" s="1">
        <v>0.94063023939511092</v>
      </c>
    </row>
    <row r="153" spans="19:29" ht="15" customHeight="1">
      <c r="S153" s="1" t="s">
        <v>60</v>
      </c>
      <c r="T153" s="1" t="s">
        <v>60</v>
      </c>
      <c r="U153" s="1">
        <v>0.90400980036421907</v>
      </c>
      <c r="V153" s="1" t="s">
        <v>60</v>
      </c>
      <c r="W153" s="1">
        <v>0.93803717751172455</v>
      </c>
      <c r="X153" s="1" t="s">
        <v>60</v>
      </c>
      <c r="Y153" s="1">
        <v>0.90504104899004201</v>
      </c>
      <c r="Z153" s="1" t="s">
        <v>60</v>
      </c>
      <c r="AA153" s="1">
        <v>0.87490223138054191</v>
      </c>
      <c r="AB153" s="1" t="s">
        <v>60</v>
      </c>
      <c r="AC153" s="1">
        <v>0.50337063497877643</v>
      </c>
    </row>
    <row r="154" spans="19:29" ht="15" customHeight="1">
      <c r="S154" s="1" t="s">
        <v>61</v>
      </c>
      <c r="T154" s="1" t="s">
        <v>61</v>
      </c>
      <c r="U154" s="1">
        <v>0.64355875806651364</v>
      </c>
      <c r="V154" s="1" t="s">
        <v>61</v>
      </c>
      <c r="W154" s="1">
        <v>0.68380545548886851</v>
      </c>
      <c r="X154" s="1" t="s">
        <v>61</v>
      </c>
      <c r="Y154" s="1">
        <v>0.64718923670466144</v>
      </c>
      <c r="Z154" s="1" t="s">
        <v>61</v>
      </c>
      <c r="AA154" s="1">
        <v>0.66260892604092747</v>
      </c>
      <c r="AB154" s="1" t="s">
        <v>61</v>
      </c>
      <c r="AC154" s="1">
        <v>0.54533274299457912</v>
      </c>
    </row>
    <row r="155" spans="19:29" ht="15" customHeight="1">
      <c r="S155" s="1" t="s">
        <v>62</v>
      </c>
      <c r="T155" s="1" t="s">
        <v>62</v>
      </c>
      <c r="U155" s="1">
        <v>0.95129289876775014</v>
      </c>
      <c r="V155" s="1" t="s">
        <v>62</v>
      </c>
      <c r="W155" s="1">
        <v>1.0400475687269457</v>
      </c>
      <c r="X155" s="1" t="s">
        <v>62</v>
      </c>
      <c r="Y155" s="1">
        <v>1.2874146658063277</v>
      </c>
      <c r="Z155" s="1" t="s">
        <v>62</v>
      </c>
      <c r="AA155" s="1">
        <v>1.238674570346626</v>
      </c>
      <c r="AB155" s="1" t="s">
        <v>62</v>
      </c>
      <c r="AC155" s="1">
        <v>1.1036614783924377</v>
      </c>
    </row>
    <row r="156" spans="19:29" ht="15" customHeight="1">
      <c r="S156" s="1" t="s">
        <v>63</v>
      </c>
      <c r="T156" s="1" t="s">
        <v>63</v>
      </c>
      <c r="U156" s="1">
        <v>0.5023243108889488</v>
      </c>
      <c r="V156" s="1" t="s">
        <v>63</v>
      </c>
      <c r="W156" s="1">
        <v>0.58925387600353718</v>
      </c>
      <c r="X156" s="1" t="s">
        <v>63</v>
      </c>
      <c r="Y156" s="1">
        <v>0.88374704303661811</v>
      </c>
      <c r="Z156" s="1" t="s">
        <v>63</v>
      </c>
      <c r="AA156" s="1">
        <v>0.6777535929929982</v>
      </c>
      <c r="AB156" s="1" t="s">
        <v>63</v>
      </c>
      <c r="AC156" s="1">
        <v>0.7101854410384949</v>
      </c>
    </row>
    <row r="157" spans="19:29" ht="15" customHeight="1">
      <c r="S157" s="1" t="s">
        <v>64</v>
      </c>
      <c r="T157" s="1" t="s">
        <v>64</v>
      </c>
      <c r="U157" s="1">
        <v>0.87233410584521165</v>
      </c>
      <c r="V157" s="1" t="s">
        <v>64</v>
      </c>
      <c r="W157" s="1">
        <v>0.78651550981204388</v>
      </c>
      <c r="X157" s="1" t="s">
        <v>64</v>
      </c>
      <c r="Y157" s="1">
        <v>0.86660536031673341</v>
      </c>
      <c r="Z157" s="1" t="s">
        <v>64</v>
      </c>
      <c r="AA157" s="1">
        <v>0.5756652869714951</v>
      </c>
      <c r="AB157" s="1" t="s">
        <v>64</v>
      </c>
      <c r="AC157" s="1">
        <v>0.90411385218303963</v>
      </c>
    </row>
    <row r="158" spans="19:29" ht="15" customHeight="1">
      <c r="S158" s="1" t="s">
        <v>65</v>
      </c>
      <c r="T158" s="1" t="s">
        <v>65</v>
      </c>
      <c r="U158" s="1">
        <v>0.29419439128705105</v>
      </c>
      <c r="V158" s="1" t="s">
        <v>65</v>
      </c>
      <c r="W158" s="1">
        <v>0.3191431139930897</v>
      </c>
      <c r="X158" s="1" t="s">
        <v>65</v>
      </c>
      <c r="Y158" s="1">
        <v>0.48637876718223522</v>
      </c>
      <c r="Z158" s="1" t="s">
        <v>65</v>
      </c>
      <c r="AA158" s="1">
        <v>0.51834922252307325</v>
      </c>
      <c r="AB158" s="1" t="s">
        <v>65</v>
      </c>
      <c r="AC158" s="1">
        <v>0.39544458237799979</v>
      </c>
    </row>
    <row r="159" spans="19:29" ht="15" customHeight="1">
      <c r="S159" s="1" t="s">
        <v>66</v>
      </c>
      <c r="T159" s="1" t="s">
        <v>66</v>
      </c>
      <c r="U159" s="1">
        <v>0.82524295618637755</v>
      </c>
      <c r="V159" s="1" t="s">
        <v>66</v>
      </c>
      <c r="W159" s="1">
        <v>1.0117594263404395</v>
      </c>
      <c r="X159" s="1" t="s">
        <v>66</v>
      </c>
      <c r="Y159" s="1">
        <v>0.86646489452574327</v>
      </c>
      <c r="Z159" s="1" t="s">
        <v>66</v>
      </c>
      <c r="AA159" s="1">
        <v>0.92199945807933659</v>
      </c>
      <c r="AB159" s="1" t="s">
        <v>66</v>
      </c>
      <c r="AC159" s="1">
        <v>0.97553097713799053</v>
      </c>
    </row>
    <row r="160" spans="19:29" ht="15" customHeight="1">
      <c r="S160" s="1" t="s">
        <v>67</v>
      </c>
      <c r="T160" s="1" t="s">
        <v>67</v>
      </c>
      <c r="U160" s="1">
        <v>0.71934466612585912</v>
      </c>
      <c r="V160" s="1" t="s">
        <v>67</v>
      </c>
      <c r="W160" s="1">
        <v>0.88732297525780202</v>
      </c>
      <c r="X160" s="1" t="s">
        <v>68</v>
      </c>
      <c r="Y160" s="1">
        <v>1.0125570550447203</v>
      </c>
      <c r="Z160" s="1" t="s">
        <v>68</v>
      </c>
      <c r="AA160" s="1">
        <v>0.81752962168093357</v>
      </c>
      <c r="AB160" s="1" t="s">
        <v>68</v>
      </c>
      <c r="AC160" s="1">
        <v>0.82140239780367208</v>
      </c>
    </row>
    <row r="161" spans="19:29" ht="15" customHeight="1">
      <c r="S161" s="1" t="s">
        <v>69</v>
      </c>
      <c r="T161" s="1" t="s">
        <v>69</v>
      </c>
      <c r="U161" s="1">
        <v>0.37998039349755114</v>
      </c>
      <c r="V161" s="1" t="s">
        <v>69</v>
      </c>
      <c r="W161" s="1">
        <v>0.40698970089021697</v>
      </c>
      <c r="X161" s="1" t="s">
        <v>69</v>
      </c>
      <c r="Y161" s="1">
        <v>0.40693336157298177</v>
      </c>
      <c r="Z161" s="1" t="s">
        <v>69</v>
      </c>
      <c r="AA161" s="1">
        <v>0.4193884221824542</v>
      </c>
      <c r="AB161" s="1" t="s">
        <v>69</v>
      </c>
      <c r="AC161" s="1">
        <v>0.11941045919691963</v>
      </c>
    </row>
    <row r="162" spans="19:29" ht="15" customHeight="1">
      <c r="S162" s="1" t="s">
        <v>70</v>
      </c>
      <c r="T162" s="1" t="s">
        <v>70</v>
      </c>
      <c r="U162" s="1">
        <v>0.52628780918225715</v>
      </c>
      <c r="V162" s="1" t="s">
        <v>70</v>
      </c>
      <c r="W162" s="1">
        <v>0.42950643078558465</v>
      </c>
      <c r="X162" s="1" t="s">
        <v>70</v>
      </c>
      <c r="Y162" s="1">
        <v>0.86744823306211116</v>
      </c>
      <c r="Z162" s="1" t="s">
        <v>70</v>
      </c>
      <c r="AA162" s="1">
        <v>0.71868086681825349</v>
      </c>
      <c r="AB162" s="1" t="s">
        <v>70</v>
      </c>
      <c r="AC162" s="1">
        <v>0.79741295513752097</v>
      </c>
    </row>
    <row r="163" spans="19:29" ht="15" customHeight="1">
      <c r="S163" s="1" t="s">
        <v>71</v>
      </c>
      <c r="T163" s="1" t="s">
        <v>71</v>
      </c>
      <c r="U163" s="1">
        <v>0.61026472665068066</v>
      </c>
      <c r="V163" s="1" t="s">
        <v>71</v>
      </c>
      <c r="W163" s="1">
        <v>1.0536997699607182</v>
      </c>
      <c r="X163" s="1" t="s">
        <v>71</v>
      </c>
      <c r="Y163" s="1">
        <v>0.9885905139542599</v>
      </c>
      <c r="Z163" s="1" t="s">
        <v>71</v>
      </c>
      <c r="AA163" s="1">
        <v>1.4555069769426476</v>
      </c>
      <c r="AB163" s="1" t="s">
        <v>71</v>
      </c>
      <c r="AC163" s="1">
        <v>0.62036932095533448</v>
      </c>
    </row>
    <row r="164" spans="19:29" ht="15" customHeight="1">
      <c r="S164" s="1" t="s">
        <v>72</v>
      </c>
      <c r="T164" s="1" t="s">
        <v>72</v>
      </c>
      <c r="U164" s="1">
        <v>0.71142926463678591</v>
      </c>
      <c r="V164" s="1" t="s">
        <v>72</v>
      </c>
      <c r="W164" s="1">
        <v>0.5835502781921964</v>
      </c>
      <c r="X164" s="1" t="s">
        <v>72</v>
      </c>
      <c r="Y164" s="1">
        <v>0.9503798989246629</v>
      </c>
      <c r="Z164" s="1" t="s">
        <v>72</v>
      </c>
      <c r="AA164" s="1">
        <v>0.85458546992762052</v>
      </c>
      <c r="AB164" s="1" t="s">
        <v>72</v>
      </c>
      <c r="AC164" s="1">
        <v>0.90700693352462192</v>
      </c>
    </row>
    <row r="165" spans="19:29" ht="15" customHeight="1">
      <c r="S165" s="1" t="s">
        <v>73</v>
      </c>
      <c r="T165" s="1" t="s">
        <v>73</v>
      </c>
      <c r="U165" s="1">
        <v>0.66525990408593072</v>
      </c>
      <c r="V165" s="1" t="s">
        <v>73</v>
      </c>
      <c r="W165" s="1">
        <v>0.7251028917898098</v>
      </c>
      <c r="X165" s="1" t="s">
        <v>73</v>
      </c>
      <c r="Y165" s="1">
        <v>0.71432129381855436</v>
      </c>
      <c r="Z165" s="1" t="s">
        <v>73</v>
      </c>
      <c r="AA165" s="1">
        <v>0.94616738247053123</v>
      </c>
      <c r="AB165" s="1" t="s">
        <v>73</v>
      </c>
      <c r="AC165" s="1">
        <v>1.0616762800878952</v>
      </c>
    </row>
    <row r="166" spans="19:29" ht="15" customHeight="1">
      <c r="S166" s="1" t="s">
        <v>74</v>
      </c>
      <c r="T166" s="1" t="s">
        <v>74</v>
      </c>
      <c r="U166" s="1">
        <v>0.41404683458119351</v>
      </c>
      <c r="V166" s="1" t="s">
        <v>74</v>
      </c>
      <c r="W166" s="1">
        <v>0.59259730953373846</v>
      </c>
      <c r="X166" s="1" t="s">
        <v>74</v>
      </c>
      <c r="Y166" s="1">
        <v>0.78211152846261855</v>
      </c>
      <c r="Z166" s="1" t="s">
        <v>74</v>
      </c>
      <c r="AA166" s="1">
        <v>1.0217856344065332</v>
      </c>
      <c r="AB166" s="1" t="s">
        <v>74</v>
      </c>
      <c r="AC166" s="1">
        <v>0.42214267384253534</v>
      </c>
    </row>
    <row r="167" spans="19:29" ht="15" customHeight="1">
      <c r="S167" s="1" t="s">
        <v>75</v>
      </c>
      <c r="T167" s="1" t="s">
        <v>75</v>
      </c>
      <c r="U167" s="1">
        <v>0.65316635069709073</v>
      </c>
      <c r="V167" s="1" t="s">
        <v>75</v>
      </c>
      <c r="W167" s="1">
        <v>0.5944756636112204</v>
      </c>
      <c r="X167" s="1" t="s">
        <v>75</v>
      </c>
      <c r="Y167" s="1">
        <v>0.62747287724771261</v>
      </c>
      <c r="Z167" s="1" t="s">
        <v>75</v>
      </c>
      <c r="AA167" s="1">
        <v>0.72193965750192779</v>
      </c>
      <c r="AB167" s="1" t="s">
        <v>76</v>
      </c>
      <c r="AC167" s="1">
        <v>0.69404465950856831</v>
      </c>
    </row>
    <row r="168" spans="19:29" ht="15" customHeight="1">
      <c r="S168" s="1" t="s">
        <v>77</v>
      </c>
      <c r="T168" s="1" t="s">
        <v>77</v>
      </c>
      <c r="U168" s="1">
        <v>0.5907380458564635</v>
      </c>
      <c r="V168" s="1" t="s">
        <v>77</v>
      </c>
      <c r="W168" s="1">
        <v>0.62379338668629969</v>
      </c>
      <c r="X168" s="1" t="s">
        <v>77</v>
      </c>
      <c r="Y168" s="1">
        <v>0.74721094983742209</v>
      </c>
      <c r="Z168" s="1" t="s">
        <v>77</v>
      </c>
      <c r="AA168" s="1">
        <v>0.83495144488809703</v>
      </c>
      <c r="AB168" s="1" t="s">
        <v>77</v>
      </c>
      <c r="AC168" s="1">
        <v>0.78591611923564142</v>
      </c>
    </row>
    <row r="169" spans="19:29" ht="15" customHeight="1">
      <c r="S169" s="1" t="s">
        <v>78</v>
      </c>
      <c r="T169" s="1" t="s">
        <v>78</v>
      </c>
      <c r="U169" s="1">
        <v>0.73381222795918832</v>
      </c>
      <c r="V169" s="1" t="s">
        <v>78</v>
      </c>
      <c r="W169" s="1">
        <v>1.1051490301781783</v>
      </c>
      <c r="X169" s="1" t="s">
        <v>78</v>
      </c>
      <c r="Y169" s="1">
        <v>1.2862792542565835</v>
      </c>
      <c r="Z169" s="1" t="s">
        <v>78</v>
      </c>
      <c r="AA169" s="1">
        <v>1.2707710491706892</v>
      </c>
      <c r="AB169" s="1" t="s">
        <v>78</v>
      </c>
      <c r="AC169" s="1">
        <v>0.91096232957109935</v>
      </c>
    </row>
    <row r="170" spans="19:29" ht="15" customHeight="1">
      <c r="S170" s="1" t="s">
        <v>79</v>
      </c>
      <c r="T170" s="1" t="s">
        <v>79</v>
      </c>
      <c r="U170" s="1">
        <v>0.80515771668846059</v>
      </c>
      <c r="V170" s="1" t="s">
        <v>79</v>
      </c>
      <c r="W170" s="1">
        <v>0.74991149179726047</v>
      </c>
      <c r="X170" s="1" t="s">
        <v>79</v>
      </c>
      <c r="Y170" s="1">
        <v>0.81165640151535101</v>
      </c>
      <c r="Z170" s="1" t="s">
        <v>79</v>
      </c>
      <c r="AA170" s="1">
        <v>0.79704032740011155</v>
      </c>
      <c r="AB170" s="1" t="s">
        <v>79</v>
      </c>
      <c r="AC170" s="1">
        <v>0.73073419798877826</v>
      </c>
    </row>
    <row r="171" spans="19:29" ht="15" customHeight="1">
      <c r="S171" s="1" t="s">
        <v>80</v>
      </c>
      <c r="T171" s="1" t="s">
        <v>80</v>
      </c>
      <c r="U171" s="1">
        <v>0.8129899176755746</v>
      </c>
      <c r="V171" s="1" t="s">
        <v>80</v>
      </c>
      <c r="W171" s="1">
        <v>0.80160853995664383</v>
      </c>
      <c r="X171" s="1" t="s">
        <v>80</v>
      </c>
      <c r="Y171" s="1">
        <v>0.89515648249819202</v>
      </c>
      <c r="Z171" s="1" t="s">
        <v>80</v>
      </c>
      <c r="AA171" s="1">
        <v>0.82785724594275656</v>
      </c>
      <c r="AB171" s="1" t="s">
        <v>80</v>
      </c>
      <c r="AC171" s="1">
        <v>0.7727460397331547</v>
      </c>
    </row>
    <row r="172" spans="19:29" ht="15" customHeight="1">
      <c r="S172" s="1" t="s">
        <v>81</v>
      </c>
      <c r="T172" s="1" t="s">
        <v>81</v>
      </c>
      <c r="U172" s="1">
        <v>0.39618207883922557</v>
      </c>
      <c r="V172" s="1" t="s">
        <v>81</v>
      </c>
      <c r="W172" s="1">
        <v>0.45779270239811792</v>
      </c>
      <c r="X172" s="1" t="s">
        <v>81</v>
      </c>
      <c r="Y172" s="1">
        <v>0.76464612020381029</v>
      </c>
      <c r="Z172" s="1" t="s">
        <v>81</v>
      </c>
      <c r="AA172" s="1">
        <v>0.73171060209839955</v>
      </c>
      <c r="AB172" s="1" t="s">
        <v>81</v>
      </c>
      <c r="AC172" s="1">
        <v>0.5658143837222479</v>
      </c>
    </row>
    <row r="173" spans="19:29" ht="15" customHeight="1">
      <c r="S173" s="1" t="s">
        <v>82</v>
      </c>
      <c r="T173" s="1" t="s">
        <v>82</v>
      </c>
      <c r="U173" s="1">
        <v>1.0677808510232676</v>
      </c>
      <c r="V173" s="1" t="s">
        <v>82</v>
      </c>
      <c r="W173" s="1">
        <v>1.1278091972148567</v>
      </c>
      <c r="X173" s="1" t="s">
        <v>82</v>
      </c>
      <c r="Y173" s="1">
        <v>1.4647253501601625</v>
      </c>
      <c r="Z173" s="1" t="s">
        <v>82</v>
      </c>
      <c r="AA173" s="1">
        <v>1.3062107012168269</v>
      </c>
      <c r="AB173" s="1" t="s">
        <v>83</v>
      </c>
      <c r="AC173" s="1">
        <v>0.98550269854117067</v>
      </c>
    </row>
    <row r="174" spans="19:29" ht="15" customHeight="1">
      <c r="S174" s="1" t="s">
        <v>84</v>
      </c>
      <c r="T174" s="1" t="s">
        <v>84</v>
      </c>
      <c r="U174" s="1">
        <v>0.74264894146506555</v>
      </c>
      <c r="V174" s="1" t="s">
        <v>84</v>
      </c>
      <c r="W174" s="1">
        <v>0.72500942842506744</v>
      </c>
      <c r="X174" s="1" t="s">
        <v>84</v>
      </c>
      <c r="Y174" s="1">
        <v>0.78141508177234487</v>
      </c>
      <c r="Z174" s="1" t="s">
        <v>84</v>
      </c>
      <c r="AA174" s="1">
        <v>0.80794481137757979</v>
      </c>
      <c r="AB174" s="1" t="s">
        <v>84</v>
      </c>
      <c r="AC174" s="1">
        <v>0.7548896896962406</v>
      </c>
    </row>
    <row r="175" spans="19:29" ht="15" customHeight="1">
      <c r="S175" s="1" t="s">
        <v>85</v>
      </c>
      <c r="T175" s="1" t="s">
        <v>85</v>
      </c>
      <c r="U175" s="1">
        <v>0.55070622612362308</v>
      </c>
      <c r="V175" s="1" t="s">
        <v>85</v>
      </c>
      <c r="W175" s="1">
        <v>0.8152594028704927</v>
      </c>
      <c r="X175" s="1" t="s">
        <v>85</v>
      </c>
      <c r="Y175" s="1">
        <v>1.0439852365164053</v>
      </c>
      <c r="Z175" s="1" t="s">
        <v>85</v>
      </c>
      <c r="AA175" s="1">
        <v>0.58070531313526474</v>
      </c>
      <c r="AB175" s="1" t="s">
        <v>85</v>
      </c>
      <c r="AC175" s="1">
        <v>0.65638729940880458</v>
      </c>
    </row>
    <row r="176" spans="19:29" ht="15" customHeight="1">
      <c r="S176" s="1" t="s">
        <v>86</v>
      </c>
      <c r="T176" s="1" t="s">
        <v>86</v>
      </c>
      <c r="U176" s="1">
        <v>1.0444200252302382</v>
      </c>
      <c r="V176" s="1" t="s">
        <v>86</v>
      </c>
      <c r="W176" s="1">
        <v>1.057714061361986</v>
      </c>
      <c r="X176" s="1" t="s">
        <v>86</v>
      </c>
      <c r="Y176" s="1">
        <v>1.2449593564993737</v>
      </c>
      <c r="Z176" s="1" t="s">
        <v>86</v>
      </c>
      <c r="AA176" s="1">
        <v>1.107409092900187</v>
      </c>
      <c r="AB176" s="1" t="s">
        <v>86</v>
      </c>
      <c r="AC176" s="1">
        <v>1.064956757408035</v>
      </c>
    </row>
    <row r="177" spans="19:29" ht="15" customHeight="1">
      <c r="S177" s="1" t="s">
        <v>87</v>
      </c>
      <c r="T177" s="1" t="s">
        <v>87</v>
      </c>
      <c r="U177" s="1">
        <v>0.88623289409560202</v>
      </c>
      <c r="V177" s="1" t="s">
        <v>87</v>
      </c>
      <c r="W177" s="1">
        <v>0.9580609554198698</v>
      </c>
      <c r="X177" s="1" t="s">
        <v>87</v>
      </c>
      <c r="Y177" s="1">
        <v>1.0485369076158382</v>
      </c>
      <c r="Z177" s="1" t="s">
        <v>87</v>
      </c>
      <c r="AA177" s="1">
        <v>1.059225697517151</v>
      </c>
      <c r="AB177" s="1" t="s">
        <v>87</v>
      </c>
      <c r="AC177" s="1">
        <v>1.0799852334922273</v>
      </c>
    </row>
    <row r="178" spans="19:29" ht="15" customHeight="1">
      <c r="S178" s="1" t="s">
        <v>88</v>
      </c>
      <c r="T178" s="1" t="s">
        <v>88</v>
      </c>
      <c r="U178" s="1">
        <v>0.93123644283812979</v>
      </c>
      <c r="V178" s="1" t="s">
        <v>88</v>
      </c>
      <c r="W178" s="1">
        <v>0.83000884959967081</v>
      </c>
      <c r="X178" s="1" t="s">
        <v>88</v>
      </c>
      <c r="Y178" s="1">
        <v>0.82713099431914816</v>
      </c>
      <c r="Z178" s="1" t="s">
        <v>88</v>
      </c>
      <c r="AA178" s="1">
        <v>0.90788611327445989</v>
      </c>
      <c r="AB178" s="1" t="s">
        <v>88</v>
      </c>
      <c r="AC178" s="1">
        <v>0.92331018469451509</v>
      </c>
    </row>
    <row r="179" spans="19:29" ht="15" customHeight="1">
      <c r="S179" s="1" t="s">
        <v>89</v>
      </c>
      <c r="T179" s="1" t="s">
        <v>89</v>
      </c>
      <c r="U179" s="1">
        <v>0.80789537697971592</v>
      </c>
      <c r="V179" s="1" t="s">
        <v>89</v>
      </c>
      <c r="W179" s="1">
        <v>0.78320418867228492</v>
      </c>
      <c r="X179" s="1" t="s">
        <v>89</v>
      </c>
      <c r="Y179" s="1">
        <v>0.77761670325862731</v>
      </c>
      <c r="Z179" s="1" t="s">
        <v>89</v>
      </c>
      <c r="AA179" s="1">
        <v>0.79585398474922775</v>
      </c>
      <c r="AB179" s="1" t="s">
        <v>89</v>
      </c>
      <c r="AC179" s="1">
        <v>0.7810882719344262</v>
      </c>
    </row>
    <row r="180" spans="19:29" ht="15" customHeight="1">
      <c r="S180" s="1" t="s">
        <v>90</v>
      </c>
      <c r="T180" s="1" t="s">
        <v>90</v>
      </c>
      <c r="U180" s="1">
        <v>1.1671040126441548</v>
      </c>
      <c r="V180" s="1" t="s">
        <v>90</v>
      </c>
      <c r="W180" s="1">
        <v>1.0885027973143733</v>
      </c>
      <c r="X180" s="1" t="s">
        <v>90</v>
      </c>
      <c r="Y180" s="1">
        <v>1.2844186956290413</v>
      </c>
      <c r="Z180" s="1" t="s">
        <v>90</v>
      </c>
      <c r="AA180" s="1">
        <v>1.2214060037424865</v>
      </c>
      <c r="AB180" s="1" t="s">
        <v>91</v>
      </c>
      <c r="AC180" s="1">
        <v>1.0052028265258734</v>
      </c>
    </row>
    <row r="181" spans="19:29" ht="15" customHeight="1">
      <c r="S181" s="1" t="s">
        <v>108</v>
      </c>
      <c r="T181" s="1" t="s">
        <v>108</v>
      </c>
      <c r="U181" s="1">
        <v>0.96040296368529887</v>
      </c>
      <c r="V181" s="1" t="s">
        <v>108</v>
      </c>
      <c r="W181" s="1">
        <v>0.93593975558042353</v>
      </c>
      <c r="X181" s="1" t="s">
        <v>108</v>
      </c>
      <c r="Y181" s="1">
        <v>1.1915510364493613</v>
      </c>
      <c r="Z181" s="1" t="s">
        <v>108</v>
      </c>
      <c r="AA181" s="1">
        <v>1.0124908244727528</v>
      </c>
      <c r="AB181" s="1" t="s">
        <v>109</v>
      </c>
      <c r="AC181" s="1">
        <v>0.98731131517611959</v>
      </c>
    </row>
    <row r="182" spans="19:29" ht="15" customHeight="1">
      <c r="S182" s="1" t="s">
        <v>92</v>
      </c>
      <c r="T182" s="1" t="s">
        <v>92</v>
      </c>
      <c r="U182" s="1">
        <v>1.3565602886814181</v>
      </c>
      <c r="V182" s="1" t="s">
        <v>92</v>
      </c>
      <c r="W182" s="1">
        <v>1.1099508493329369</v>
      </c>
      <c r="X182" s="1" t="s">
        <v>92</v>
      </c>
      <c r="Y182" s="1">
        <v>0.78756723065890033</v>
      </c>
      <c r="Z182" s="1" t="s">
        <v>92</v>
      </c>
      <c r="AA182" s="1">
        <v>0.84666333335175381</v>
      </c>
      <c r="AB182" s="1" t="s">
        <v>92</v>
      </c>
      <c r="AC182" s="1">
        <v>0.85386677521763599</v>
      </c>
    </row>
    <row r="183" spans="19:29" ht="15" customHeight="1">
      <c r="S183" s="1" t="s">
        <v>93</v>
      </c>
      <c r="T183" s="1" t="s">
        <v>93</v>
      </c>
      <c r="U183" s="1">
        <v>0.61309816048417431</v>
      </c>
      <c r="V183" s="1" t="s">
        <v>93</v>
      </c>
      <c r="W183" s="1">
        <v>0.54658076072578865</v>
      </c>
      <c r="X183" s="1" t="s">
        <v>93</v>
      </c>
      <c r="Y183" s="1">
        <v>0.62460950899729206</v>
      </c>
      <c r="Z183" s="1" t="s">
        <v>93</v>
      </c>
      <c r="AA183" s="1">
        <v>0.46848339349955681</v>
      </c>
      <c r="AB183" s="1" t="s">
        <v>93</v>
      </c>
      <c r="AC183" s="1">
        <v>0.35270271054405578</v>
      </c>
    </row>
    <row r="184" spans="19:29" ht="15" customHeight="1">
      <c r="S184" s="1" t="s">
        <v>94</v>
      </c>
      <c r="T184" s="1" t="s">
        <v>94</v>
      </c>
      <c r="U184" s="1">
        <v>0.86633206118943373</v>
      </c>
      <c r="V184" s="1" t="s">
        <v>94</v>
      </c>
      <c r="W184" s="1">
        <v>0.80344920512293794</v>
      </c>
      <c r="X184" s="1" t="s">
        <v>94</v>
      </c>
      <c r="Y184" s="1">
        <v>1.0864015921561676</v>
      </c>
      <c r="Z184" s="1" t="s">
        <v>94</v>
      </c>
      <c r="AA184" s="1">
        <v>1.1225517044324951</v>
      </c>
      <c r="AB184" s="1" t="s">
        <v>94</v>
      </c>
      <c r="AC184" s="1">
        <v>1.0406321371738951</v>
      </c>
    </row>
    <row r="185" spans="19:29" ht="15" customHeight="1">
      <c r="S185" s="1" t="s">
        <v>95</v>
      </c>
      <c r="T185" s="1" t="s">
        <v>95</v>
      </c>
      <c r="U185" s="1">
        <v>0.62096719852054283</v>
      </c>
      <c r="V185" s="1" t="s">
        <v>95</v>
      </c>
      <c r="W185" s="1">
        <v>0.66359592794611832</v>
      </c>
      <c r="X185" s="1" t="s">
        <v>95</v>
      </c>
      <c r="Y185" s="1">
        <v>0.5600010112806536</v>
      </c>
      <c r="Z185" s="1" t="s">
        <v>95</v>
      </c>
      <c r="AA185" s="1">
        <v>0.67757565676387277</v>
      </c>
      <c r="AB185" s="1" t="s">
        <v>95</v>
      </c>
      <c r="AC185" s="1">
        <v>0.56913359633049287</v>
      </c>
    </row>
    <row r="186" spans="19:29" ht="15" customHeight="1">
      <c r="S186" s="1" t="s">
        <v>96</v>
      </c>
      <c r="T186" s="1" t="s">
        <v>96</v>
      </c>
      <c r="U186" s="1">
        <v>1.0876950100249854</v>
      </c>
      <c r="V186" s="1" t="s">
        <v>96</v>
      </c>
      <c r="W186" s="1">
        <v>1.105922779915046</v>
      </c>
      <c r="X186" s="1" t="s">
        <v>96</v>
      </c>
      <c r="Y186" s="1">
        <v>1.6277242916048213</v>
      </c>
      <c r="Z186" s="1" t="s">
        <v>96</v>
      </c>
      <c r="AA186" s="1">
        <v>0.92551009468928547</v>
      </c>
      <c r="AB186" s="1" t="s">
        <v>96</v>
      </c>
      <c r="AC186" s="1">
        <v>0.7964311923091989</v>
      </c>
    </row>
    <row r="187" spans="19:29" ht="15" customHeight="1">
      <c r="S187" s="1" t="s">
        <v>97</v>
      </c>
      <c r="T187" s="1" t="s">
        <v>97</v>
      </c>
      <c r="U187" s="1">
        <v>0.7407977721207214</v>
      </c>
      <c r="V187" s="1" t="s">
        <v>97</v>
      </c>
      <c r="W187" s="1">
        <v>0.80193155132599236</v>
      </c>
      <c r="X187" s="1" t="s">
        <v>97</v>
      </c>
      <c r="Y187" s="1">
        <v>1.1265867056998342</v>
      </c>
      <c r="Z187" s="1" t="s">
        <v>97</v>
      </c>
      <c r="AA187" s="1">
        <v>0.73375846026109959</v>
      </c>
      <c r="AB187" s="1" t="s">
        <v>97</v>
      </c>
      <c r="AC187" s="1">
        <v>0.86471238250966309</v>
      </c>
    </row>
    <row r="188" spans="19:29" ht="15" customHeight="1">
      <c r="S188" s="1" t="s">
        <v>98</v>
      </c>
      <c r="T188" s="1" t="s">
        <v>98</v>
      </c>
      <c r="U188" s="1">
        <v>0.82944950006334461</v>
      </c>
      <c r="V188" s="1" t="s">
        <v>98</v>
      </c>
      <c r="W188" s="1">
        <v>0.64562288429410009</v>
      </c>
      <c r="X188" s="1" t="s">
        <v>98</v>
      </c>
      <c r="Y188" s="1">
        <v>0.91509252140715913</v>
      </c>
      <c r="Z188" s="1" t="s">
        <v>98</v>
      </c>
      <c r="AA188" s="1">
        <v>0.90383531740150747</v>
      </c>
      <c r="AB188" s="1" t="s">
        <v>99</v>
      </c>
      <c r="AC188" s="1">
        <v>0.90793490223960582</v>
      </c>
    </row>
    <row r="189" spans="19:29" ht="15" customHeight="1">
      <c r="S189" s="1" t="s">
        <v>100</v>
      </c>
      <c r="T189" s="1" t="s">
        <v>100</v>
      </c>
      <c r="U189" s="1">
        <v>0.72454840161133005</v>
      </c>
      <c r="V189" s="1" t="s">
        <v>100</v>
      </c>
      <c r="W189" s="1">
        <v>0.72366483918763802</v>
      </c>
      <c r="X189" s="1" t="s">
        <v>100</v>
      </c>
      <c r="Y189" s="1">
        <v>0.99514913586172382</v>
      </c>
      <c r="Z189" s="1" t="s">
        <v>100</v>
      </c>
      <c r="AA189" s="1">
        <v>0.89234543618451723</v>
      </c>
      <c r="AB189" s="1" t="s">
        <v>100</v>
      </c>
      <c r="AC189" s="1">
        <v>0.74519241687437165</v>
      </c>
    </row>
    <row r="190" spans="19:29" ht="15" customHeight="1">
      <c r="S190" s="1" t="s">
        <v>101</v>
      </c>
      <c r="T190" s="1" t="s">
        <v>101</v>
      </c>
      <c r="U190" s="1">
        <v>0.18003358247171294</v>
      </c>
      <c r="V190" s="1" t="s">
        <v>101</v>
      </c>
      <c r="W190" s="1">
        <v>0.24958207034630159</v>
      </c>
      <c r="X190" s="1" t="s">
        <v>101</v>
      </c>
      <c r="Y190" s="1">
        <v>0.36225132359138124</v>
      </c>
      <c r="Z190" s="1" t="s">
        <v>101</v>
      </c>
      <c r="AA190" s="1">
        <v>0.41558523212391585</v>
      </c>
      <c r="AB190" s="1" t="s">
        <v>101</v>
      </c>
      <c r="AC190" s="1">
        <v>0.37646210980770206</v>
      </c>
    </row>
    <row r="191" spans="19:29" ht="15" customHeight="1">
      <c r="S191" s="1" t="s">
        <v>102</v>
      </c>
      <c r="T191" s="1" t="s">
        <v>102</v>
      </c>
      <c r="U191" s="1">
        <v>0.25229528612925139</v>
      </c>
      <c r="V191" s="1" t="s">
        <v>102</v>
      </c>
      <c r="W191" s="1">
        <v>0.46929733824941389</v>
      </c>
      <c r="X191" s="1" t="s">
        <v>102</v>
      </c>
      <c r="Y191" s="1">
        <v>0.32935841067582416</v>
      </c>
      <c r="Z191" s="1" t="s">
        <v>102</v>
      </c>
      <c r="AA191" s="1">
        <v>0.76126627985156381</v>
      </c>
      <c r="AB191" s="1" t="s">
        <v>102</v>
      </c>
      <c r="AC191" s="1">
        <v>0.49997897331568159</v>
      </c>
    </row>
  </sheetData>
  <sheetProtection password="8805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1"/>
  <sheetViews>
    <sheetView topLeftCell="XFD1" zoomScale="80" zoomScaleNormal="80" workbookViewId="0">
      <selection sqref="A1:XFD1048576"/>
    </sheetView>
  </sheetViews>
  <sheetFormatPr defaultColWidth="0" defaultRowHeight="15" customHeight="1"/>
  <cols>
    <col min="1" max="16384" width="12.140625" style="1" hidden="1"/>
  </cols>
  <sheetData>
    <row r="1" spans="1:25" ht="15" customHeight="1">
      <c r="A1" s="26"/>
      <c r="B1" s="27">
        <v>43470</v>
      </c>
      <c r="C1" s="28"/>
      <c r="D1" s="27">
        <v>43105</v>
      </c>
      <c r="E1" s="28"/>
      <c r="F1" s="27">
        <v>42740</v>
      </c>
      <c r="G1" s="28"/>
      <c r="H1" s="27">
        <v>42374</v>
      </c>
      <c r="I1" s="28"/>
      <c r="J1" s="27">
        <v>42009</v>
      </c>
      <c r="K1" s="29"/>
      <c r="L1" s="29"/>
      <c r="M1" s="29"/>
      <c r="N1" s="29"/>
      <c r="O1" s="29"/>
      <c r="P1" s="29"/>
      <c r="Q1" s="29"/>
      <c r="R1" s="26"/>
      <c r="S1" s="26"/>
    </row>
    <row r="2" spans="1:25" ht="15" customHeight="1">
      <c r="A2" s="26"/>
      <c r="B2" s="28">
        <v>2018</v>
      </c>
      <c r="C2" s="28"/>
      <c r="D2" s="28">
        <v>2017</v>
      </c>
      <c r="E2" s="28"/>
      <c r="F2" s="28">
        <v>2016</v>
      </c>
      <c r="G2" s="28"/>
      <c r="H2" s="28">
        <v>2015</v>
      </c>
      <c r="I2" s="28"/>
      <c r="J2" s="28">
        <v>2014</v>
      </c>
      <c r="K2" s="26"/>
      <c r="L2" s="26"/>
      <c r="M2" s="26"/>
      <c r="N2" s="26"/>
      <c r="O2" s="26"/>
      <c r="P2" s="26"/>
      <c r="Q2" s="26"/>
      <c r="R2" s="26"/>
      <c r="S2" s="26"/>
    </row>
    <row r="3" spans="1:25" ht="15" customHeight="1">
      <c r="A3" s="30" t="s">
        <v>0</v>
      </c>
      <c r="B3" s="31" t="s">
        <v>138</v>
      </c>
      <c r="C3" s="30" t="s">
        <v>0</v>
      </c>
      <c r="D3" s="31" t="s">
        <v>138</v>
      </c>
      <c r="E3" s="30" t="s">
        <v>0</v>
      </c>
      <c r="F3" s="31" t="s">
        <v>138</v>
      </c>
      <c r="G3" s="30" t="s">
        <v>0</v>
      </c>
      <c r="H3" s="31" t="s">
        <v>138</v>
      </c>
      <c r="I3" s="30" t="s">
        <v>0</v>
      </c>
      <c r="J3" s="31" t="s">
        <v>138</v>
      </c>
      <c r="K3" s="32"/>
      <c r="L3" s="32">
        <v>2014</v>
      </c>
      <c r="M3" s="32">
        <v>2015</v>
      </c>
      <c r="N3" s="32">
        <v>2016</v>
      </c>
      <c r="O3" s="32">
        <v>2017</v>
      </c>
      <c r="P3" s="32">
        <v>2018</v>
      </c>
      <c r="Q3" s="33" t="s">
        <v>2</v>
      </c>
      <c r="R3" s="33" t="s">
        <v>1</v>
      </c>
      <c r="W3" s="63" t="s">
        <v>0</v>
      </c>
      <c r="X3" s="64" t="s">
        <v>150</v>
      </c>
      <c r="Y3" s="64" t="s">
        <v>151</v>
      </c>
    </row>
    <row r="4" spans="1:25" ht="15" customHeight="1">
      <c r="A4" s="34" t="s">
        <v>3</v>
      </c>
      <c r="B4" s="35">
        <v>7.11</v>
      </c>
      <c r="C4" s="34" t="s">
        <v>3</v>
      </c>
      <c r="D4" s="35">
        <v>7.936291205118815</v>
      </c>
      <c r="E4" s="34" t="s">
        <v>3</v>
      </c>
      <c r="F4" s="35">
        <v>7.4177688434796476</v>
      </c>
      <c r="G4" s="34" t="s">
        <v>3</v>
      </c>
      <c r="H4" s="35">
        <v>6.8054323963471379</v>
      </c>
      <c r="I4" s="34" t="s">
        <v>3</v>
      </c>
      <c r="J4" s="35">
        <v>7.3603266305871777</v>
      </c>
      <c r="K4" s="26">
        <v>1</v>
      </c>
      <c r="L4" s="36">
        <f>J4</f>
        <v>7.3603266305871777</v>
      </c>
      <c r="M4" s="36">
        <f>H4</f>
        <v>6.8054323963471379</v>
      </c>
      <c r="N4" s="36">
        <f>F4</f>
        <v>7.4177688434796476</v>
      </c>
      <c r="O4" s="36">
        <f>D4</f>
        <v>7.936291205118815</v>
      </c>
      <c r="P4" s="36">
        <f>B4</f>
        <v>7.11</v>
      </c>
      <c r="Q4" s="36">
        <f>P4</f>
        <v>7.11</v>
      </c>
      <c r="R4" s="36">
        <f>AVERAGE(L4:P4)</f>
        <v>7.3259638151065563</v>
      </c>
      <c r="T4" s="34" t="s">
        <v>3</v>
      </c>
      <c r="U4" s="1">
        <f>VLOOKUP(T4,$W$4:$Y$97,3,FALSE)</f>
        <v>7.11</v>
      </c>
      <c r="W4" s="65" t="s">
        <v>3</v>
      </c>
      <c r="X4" s="66">
        <v>5.07</v>
      </c>
      <c r="Y4" s="66">
        <v>7.11</v>
      </c>
    </row>
    <row r="5" spans="1:25" ht="15" customHeight="1">
      <c r="A5" s="37" t="s">
        <v>4</v>
      </c>
      <c r="B5" s="38">
        <v>4.2699999999999996</v>
      </c>
      <c r="C5" s="37" t="s">
        <v>4</v>
      </c>
      <c r="D5" s="38">
        <v>3.8356378517499801</v>
      </c>
      <c r="E5" s="37" t="s">
        <v>4</v>
      </c>
      <c r="F5" s="38">
        <v>3.5407216273213269</v>
      </c>
      <c r="G5" s="37" t="s">
        <v>4</v>
      </c>
      <c r="H5" s="38">
        <v>4.1389276473656311</v>
      </c>
      <c r="I5" s="37" t="s">
        <v>4</v>
      </c>
      <c r="J5" s="38">
        <v>3.7639568437240434</v>
      </c>
      <c r="K5" s="39">
        <v>2</v>
      </c>
      <c r="L5" s="36">
        <f t="shared" ref="L5:L68" si="0">J5</f>
        <v>3.7639568437240434</v>
      </c>
      <c r="M5" s="36">
        <f t="shared" ref="M5:M68" si="1">H5</f>
        <v>4.1389276473656311</v>
      </c>
      <c r="N5" s="36">
        <f t="shared" ref="N5:N68" si="2">F5</f>
        <v>3.5407216273213269</v>
      </c>
      <c r="O5" s="36">
        <f t="shared" ref="O5:O68" si="3">D5</f>
        <v>3.8356378517499801</v>
      </c>
      <c r="P5" s="36">
        <f t="shared" ref="P5:P68" si="4">B5</f>
        <v>4.2699999999999996</v>
      </c>
      <c r="Q5" s="36">
        <f t="shared" ref="Q5:Q68" si="5">P5</f>
        <v>4.2699999999999996</v>
      </c>
      <c r="R5" s="36">
        <f t="shared" ref="R5:R68" si="6">AVERAGE(L5:P5)</f>
        <v>3.9098487940321958</v>
      </c>
      <c r="T5" s="37" t="s">
        <v>4</v>
      </c>
      <c r="U5" s="1">
        <f t="shared" ref="U5:U68" si="7">VLOOKUP(T5,$W$4:$Y$97,3,FALSE)</f>
        <v>4.2699999999999996</v>
      </c>
      <c r="W5" s="67" t="s">
        <v>4</v>
      </c>
      <c r="X5" s="68">
        <v>3.76</v>
      </c>
      <c r="Y5" s="68">
        <v>4.2699999999999996</v>
      </c>
    </row>
    <row r="6" spans="1:25" ht="15" customHeight="1">
      <c r="A6" s="34" t="s">
        <v>5</v>
      </c>
      <c r="B6" s="35">
        <v>3.05</v>
      </c>
      <c r="C6" s="34" t="s">
        <v>5</v>
      </c>
      <c r="D6" s="35">
        <v>2.8795865365350966</v>
      </c>
      <c r="E6" s="34" t="s">
        <v>5</v>
      </c>
      <c r="F6" s="35">
        <v>3.3286075542852345</v>
      </c>
      <c r="G6" s="34" t="s">
        <v>5</v>
      </c>
      <c r="H6" s="35">
        <v>3.9752309287561043</v>
      </c>
      <c r="I6" s="34" t="s">
        <v>5</v>
      </c>
      <c r="J6" s="35">
        <v>3.0935944207433779</v>
      </c>
      <c r="K6" s="26">
        <v>3</v>
      </c>
      <c r="L6" s="36">
        <f t="shared" si="0"/>
        <v>3.0935944207433779</v>
      </c>
      <c r="M6" s="36">
        <f t="shared" si="1"/>
        <v>3.9752309287561043</v>
      </c>
      <c r="N6" s="36">
        <f t="shared" si="2"/>
        <v>3.3286075542852345</v>
      </c>
      <c r="O6" s="36">
        <f t="shared" si="3"/>
        <v>2.8795865365350966</v>
      </c>
      <c r="P6" s="36">
        <f t="shared" si="4"/>
        <v>3.05</v>
      </c>
      <c r="Q6" s="36">
        <f t="shared" si="5"/>
        <v>3.05</v>
      </c>
      <c r="R6" s="36">
        <f t="shared" si="6"/>
        <v>3.2654038880639624</v>
      </c>
      <c r="T6" s="34" t="s">
        <v>5</v>
      </c>
      <c r="U6" s="1">
        <f t="shared" si="7"/>
        <v>3.05</v>
      </c>
      <c r="W6" s="65" t="s">
        <v>5</v>
      </c>
      <c r="X6" s="66">
        <v>1.89</v>
      </c>
      <c r="Y6" s="66">
        <v>3.05</v>
      </c>
    </row>
    <row r="7" spans="1:25" ht="15" customHeight="1">
      <c r="A7" s="37" t="s">
        <v>6</v>
      </c>
      <c r="B7" s="38">
        <v>5.09</v>
      </c>
      <c r="C7" s="37" t="s">
        <v>6</v>
      </c>
      <c r="D7" s="38">
        <v>4.1382936262869858</v>
      </c>
      <c r="E7" s="37" t="s">
        <v>6</v>
      </c>
      <c r="F7" s="38">
        <v>3.6836665616727045</v>
      </c>
      <c r="G7" s="37" t="s">
        <v>6</v>
      </c>
      <c r="H7" s="38">
        <v>5.7974854470072339</v>
      </c>
      <c r="I7" s="37" t="s">
        <v>6</v>
      </c>
      <c r="J7" s="38">
        <v>5.0712524440524103</v>
      </c>
      <c r="K7" s="39">
        <v>4</v>
      </c>
      <c r="L7" s="36">
        <f t="shared" si="0"/>
        <v>5.0712524440524103</v>
      </c>
      <c r="M7" s="36">
        <f t="shared" si="1"/>
        <v>5.7974854470072339</v>
      </c>
      <c r="N7" s="36">
        <f t="shared" si="2"/>
        <v>3.6836665616727045</v>
      </c>
      <c r="O7" s="36">
        <f t="shared" si="3"/>
        <v>4.1382936262869858</v>
      </c>
      <c r="P7" s="36">
        <f t="shared" si="4"/>
        <v>5.09</v>
      </c>
      <c r="Q7" s="36">
        <f t="shared" si="5"/>
        <v>5.09</v>
      </c>
      <c r="R7" s="36">
        <f t="shared" si="6"/>
        <v>4.7561396158038667</v>
      </c>
      <c r="T7" s="37" t="s">
        <v>6</v>
      </c>
      <c r="U7" s="1">
        <f t="shared" si="7"/>
        <v>5.09</v>
      </c>
      <c r="W7" s="67" t="s">
        <v>6</v>
      </c>
      <c r="X7" s="68">
        <v>4.18</v>
      </c>
      <c r="Y7" s="68">
        <v>5.09</v>
      </c>
    </row>
    <row r="8" spans="1:25" ht="15" customHeight="1">
      <c r="A8" s="34" t="s">
        <v>7</v>
      </c>
      <c r="B8" s="35">
        <v>3.47</v>
      </c>
      <c r="C8" s="34" t="s">
        <v>7</v>
      </c>
      <c r="D8" s="35">
        <v>4.5119485045866838</v>
      </c>
      <c r="E8" s="34" t="s">
        <v>7</v>
      </c>
      <c r="F8" s="35">
        <v>2.4550879610472869</v>
      </c>
      <c r="G8" s="34" t="s">
        <v>7</v>
      </c>
      <c r="H8" s="35">
        <v>4.2490589979132318</v>
      </c>
      <c r="I8" s="34" t="s">
        <v>7</v>
      </c>
      <c r="J8" s="35">
        <v>4.9004724243871056</v>
      </c>
      <c r="K8" s="26">
        <v>5</v>
      </c>
      <c r="L8" s="36">
        <f t="shared" si="0"/>
        <v>4.9004724243871056</v>
      </c>
      <c r="M8" s="36">
        <f t="shared" si="1"/>
        <v>4.2490589979132318</v>
      </c>
      <c r="N8" s="36">
        <f t="shared" si="2"/>
        <v>2.4550879610472869</v>
      </c>
      <c r="O8" s="36">
        <f t="shared" si="3"/>
        <v>4.5119485045866838</v>
      </c>
      <c r="P8" s="36">
        <f t="shared" si="4"/>
        <v>3.47</v>
      </c>
      <c r="Q8" s="36">
        <f t="shared" si="5"/>
        <v>3.47</v>
      </c>
      <c r="R8" s="36">
        <f t="shared" si="6"/>
        <v>3.9173135775868615</v>
      </c>
      <c r="T8" s="34" t="s">
        <v>7</v>
      </c>
      <c r="U8" s="1">
        <f t="shared" si="7"/>
        <v>3.47</v>
      </c>
      <c r="W8" s="65" t="s">
        <v>7</v>
      </c>
      <c r="X8" s="66">
        <v>1.5</v>
      </c>
      <c r="Y8" s="66">
        <v>3.47</v>
      </c>
    </row>
    <row r="9" spans="1:25" ht="15" customHeight="1">
      <c r="A9" s="37" t="s">
        <v>8</v>
      </c>
      <c r="B9" s="38">
        <v>5.07</v>
      </c>
      <c r="C9" s="37" t="s">
        <v>8</v>
      </c>
      <c r="D9" s="38">
        <v>3.8699926131055031</v>
      </c>
      <c r="E9" s="37" t="s">
        <v>8</v>
      </c>
      <c r="F9" s="38">
        <v>4.1917427154165017</v>
      </c>
      <c r="G9" s="37" t="s">
        <v>8</v>
      </c>
      <c r="H9" s="38">
        <v>4.5174999480017988</v>
      </c>
      <c r="I9" s="37" t="s">
        <v>8</v>
      </c>
      <c r="J9" s="38">
        <v>5.235316373418657</v>
      </c>
      <c r="K9" s="39">
        <v>6</v>
      </c>
      <c r="L9" s="36">
        <f t="shared" si="0"/>
        <v>5.235316373418657</v>
      </c>
      <c r="M9" s="36">
        <f t="shared" si="1"/>
        <v>4.5174999480017988</v>
      </c>
      <c r="N9" s="36">
        <f t="shared" si="2"/>
        <v>4.1917427154165017</v>
      </c>
      <c r="O9" s="36">
        <f t="shared" si="3"/>
        <v>3.8699926131055031</v>
      </c>
      <c r="P9" s="36">
        <f t="shared" si="4"/>
        <v>5.07</v>
      </c>
      <c r="Q9" s="36">
        <f t="shared" si="5"/>
        <v>5.07</v>
      </c>
      <c r="R9" s="36">
        <f t="shared" si="6"/>
        <v>4.5769103299884915</v>
      </c>
      <c r="T9" s="37" t="s">
        <v>8</v>
      </c>
      <c r="U9" s="1">
        <f t="shared" si="7"/>
        <v>5.07</v>
      </c>
      <c r="W9" s="67" t="s">
        <v>8</v>
      </c>
      <c r="X9" s="68">
        <v>4.2</v>
      </c>
      <c r="Y9" s="68">
        <v>5.07</v>
      </c>
    </row>
    <row r="10" spans="1:25" ht="15" customHeight="1">
      <c r="A10" s="34" t="s">
        <v>113</v>
      </c>
      <c r="B10" s="35">
        <v>1.58</v>
      </c>
      <c r="C10" s="34" t="s">
        <v>113</v>
      </c>
      <c r="D10" s="35">
        <v>1.9169796293124521</v>
      </c>
      <c r="E10" s="34" t="s">
        <v>113</v>
      </c>
      <c r="F10" s="35">
        <v>1.9535610085298523</v>
      </c>
      <c r="G10" s="34" t="s">
        <v>113</v>
      </c>
      <c r="H10" s="35">
        <v>2.0873420950581743</v>
      </c>
      <c r="I10" s="34" t="s">
        <v>113</v>
      </c>
      <c r="J10" s="35">
        <v>1.8847081138692419</v>
      </c>
      <c r="K10" s="26">
        <v>7</v>
      </c>
      <c r="L10" s="36">
        <f t="shared" si="0"/>
        <v>1.8847081138692419</v>
      </c>
      <c r="M10" s="36">
        <f t="shared" si="1"/>
        <v>2.0873420950581743</v>
      </c>
      <c r="N10" s="36">
        <f t="shared" si="2"/>
        <v>1.9535610085298523</v>
      </c>
      <c r="O10" s="36">
        <f t="shared" si="3"/>
        <v>1.9169796293124521</v>
      </c>
      <c r="P10" s="36">
        <f t="shared" si="4"/>
        <v>1.58</v>
      </c>
      <c r="Q10" s="36">
        <f t="shared" si="5"/>
        <v>1.58</v>
      </c>
      <c r="R10" s="36">
        <f t="shared" si="6"/>
        <v>1.8845181693539441</v>
      </c>
      <c r="T10" s="34" t="s">
        <v>113</v>
      </c>
      <c r="U10" s="1">
        <f t="shared" si="7"/>
        <v>1.58</v>
      </c>
      <c r="W10" s="65" t="s">
        <v>113</v>
      </c>
      <c r="X10" s="66">
        <v>0.95</v>
      </c>
      <c r="Y10" s="66">
        <v>1.58</v>
      </c>
    </row>
    <row r="11" spans="1:25" ht="15" customHeight="1">
      <c r="A11" s="37" t="s">
        <v>114</v>
      </c>
      <c r="B11" s="38">
        <v>1.98</v>
      </c>
      <c r="C11" s="37" t="s">
        <v>114</v>
      </c>
      <c r="D11" s="38">
        <v>1.8327980567762805</v>
      </c>
      <c r="E11" s="37" t="s">
        <v>114</v>
      </c>
      <c r="F11" s="38">
        <v>1.7571733493153785</v>
      </c>
      <c r="G11" s="37" t="s">
        <v>114</v>
      </c>
      <c r="H11" s="38">
        <v>2.1361652346224815</v>
      </c>
      <c r="I11" s="37" t="s">
        <v>114</v>
      </c>
      <c r="J11" s="38">
        <v>2.370453932612175</v>
      </c>
      <c r="K11" s="39">
        <v>8</v>
      </c>
      <c r="L11" s="36">
        <f t="shared" si="0"/>
        <v>2.370453932612175</v>
      </c>
      <c r="M11" s="36">
        <f t="shared" si="1"/>
        <v>2.1361652346224815</v>
      </c>
      <c r="N11" s="36">
        <f t="shared" si="2"/>
        <v>1.7571733493153785</v>
      </c>
      <c r="O11" s="36">
        <f t="shared" si="3"/>
        <v>1.8327980567762805</v>
      </c>
      <c r="P11" s="36">
        <f t="shared" si="4"/>
        <v>1.98</v>
      </c>
      <c r="Q11" s="36">
        <f t="shared" si="5"/>
        <v>1.98</v>
      </c>
      <c r="R11" s="36">
        <f t="shared" si="6"/>
        <v>2.0153181146652632</v>
      </c>
      <c r="T11" s="37" t="s">
        <v>114</v>
      </c>
      <c r="U11" s="1">
        <f t="shared" si="7"/>
        <v>1.98</v>
      </c>
      <c r="W11" s="67" t="s">
        <v>114</v>
      </c>
      <c r="X11" s="68">
        <v>1.4</v>
      </c>
      <c r="Y11" s="68">
        <v>1.98</v>
      </c>
    </row>
    <row r="12" spans="1:25" ht="15" customHeight="1">
      <c r="A12" s="34" t="s">
        <v>9</v>
      </c>
      <c r="B12" s="35">
        <v>7.63</v>
      </c>
      <c r="C12" s="34" t="s">
        <v>9</v>
      </c>
      <c r="D12" s="35">
        <v>6.7217959535008083</v>
      </c>
      <c r="E12" s="34" t="s">
        <v>9</v>
      </c>
      <c r="F12" s="35">
        <v>3.596815343357838</v>
      </c>
      <c r="G12" s="34" t="s">
        <v>9</v>
      </c>
      <c r="H12" s="35">
        <v>5.1761222817446368</v>
      </c>
      <c r="I12" s="34" t="s">
        <v>9</v>
      </c>
      <c r="J12" s="35">
        <v>5.7050073446522811</v>
      </c>
      <c r="K12" s="26">
        <v>9</v>
      </c>
      <c r="L12" s="36">
        <f t="shared" si="0"/>
        <v>5.7050073446522811</v>
      </c>
      <c r="M12" s="36">
        <f t="shared" si="1"/>
        <v>5.1761222817446368</v>
      </c>
      <c r="N12" s="36">
        <f t="shared" si="2"/>
        <v>3.596815343357838</v>
      </c>
      <c r="O12" s="36">
        <f t="shared" si="3"/>
        <v>6.7217959535008083</v>
      </c>
      <c r="P12" s="36">
        <f t="shared" si="4"/>
        <v>7.63</v>
      </c>
      <c r="Q12" s="36">
        <f t="shared" si="5"/>
        <v>7.63</v>
      </c>
      <c r="R12" s="36">
        <f t="shared" si="6"/>
        <v>5.7659481846511129</v>
      </c>
      <c r="T12" s="34" t="s">
        <v>9</v>
      </c>
      <c r="U12" s="1">
        <f t="shared" si="7"/>
        <v>7.63</v>
      </c>
      <c r="W12" s="65" t="s">
        <v>9</v>
      </c>
      <c r="X12" s="66">
        <v>6.15</v>
      </c>
      <c r="Y12" s="66">
        <v>7.63</v>
      </c>
    </row>
    <row r="13" spans="1:25" ht="15" customHeight="1">
      <c r="A13" s="37" t="s">
        <v>10</v>
      </c>
      <c r="B13" s="38">
        <v>6.06</v>
      </c>
      <c r="C13" s="37" t="s">
        <v>10</v>
      </c>
      <c r="D13" s="38">
        <v>4.2670477203710018</v>
      </c>
      <c r="E13" s="37" t="s">
        <v>10</v>
      </c>
      <c r="F13" s="38">
        <v>5.2609306657343753</v>
      </c>
      <c r="G13" s="37" t="s">
        <v>10</v>
      </c>
      <c r="H13" s="38">
        <v>6.6816645880335868</v>
      </c>
      <c r="I13" s="37" t="s">
        <v>10</v>
      </c>
      <c r="J13" s="38">
        <v>7.183546024793535</v>
      </c>
      <c r="K13" s="39">
        <v>10</v>
      </c>
      <c r="L13" s="36">
        <f t="shared" si="0"/>
        <v>7.183546024793535</v>
      </c>
      <c r="M13" s="36">
        <f t="shared" si="1"/>
        <v>6.6816645880335868</v>
      </c>
      <c r="N13" s="36">
        <f t="shared" si="2"/>
        <v>5.2609306657343753</v>
      </c>
      <c r="O13" s="36">
        <f t="shared" si="3"/>
        <v>4.2670477203710018</v>
      </c>
      <c r="P13" s="36">
        <f t="shared" si="4"/>
        <v>6.06</v>
      </c>
      <c r="Q13" s="36">
        <f t="shared" si="5"/>
        <v>6.06</v>
      </c>
      <c r="R13" s="36">
        <f t="shared" si="6"/>
        <v>5.8906377997865</v>
      </c>
      <c r="T13" s="37" t="s">
        <v>10</v>
      </c>
      <c r="U13" s="1">
        <f t="shared" si="7"/>
        <v>6.06</v>
      </c>
      <c r="W13" s="67" t="s">
        <v>10</v>
      </c>
      <c r="X13" s="68">
        <v>5.38</v>
      </c>
      <c r="Y13" s="68">
        <v>6.06</v>
      </c>
    </row>
    <row r="14" spans="1:25" ht="15" customHeight="1">
      <c r="A14" s="34" t="s">
        <v>11</v>
      </c>
      <c r="B14" s="35">
        <v>3.73</v>
      </c>
      <c r="C14" s="34" t="s">
        <v>11</v>
      </c>
      <c r="D14" s="35">
        <v>3.2739528681637662</v>
      </c>
      <c r="E14" s="34" t="s">
        <v>11</v>
      </c>
      <c r="F14" s="35">
        <v>2.879910198457579</v>
      </c>
      <c r="G14" s="34" t="s">
        <v>11</v>
      </c>
      <c r="H14" s="35">
        <v>3.9665416148800592</v>
      </c>
      <c r="I14" s="34" t="s">
        <v>11</v>
      </c>
      <c r="J14" s="35">
        <v>4.5860968263973003</v>
      </c>
      <c r="K14" s="26">
        <v>11</v>
      </c>
      <c r="L14" s="36">
        <f t="shared" si="0"/>
        <v>4.5860968263973003</v>
      </c>
      <c r="M14" s="36">
        <f t="shared" si="1"/>
        <v>3.9665416148800592</v>
      </c>
      <c r="N14" s="36">
        <f t="shared" si="2"/>
        <v>2.879910198457579</v>
      </c>
      <c r="O14" s="36">
        <f t="shared" si="3"/>
        <v>3.2739528681637662</v>
      </c>
      <c r="P14" s="36">
        <f t="shared" si="4"/>
        <v>3.73</v>
      </c>
      <c r="Q14" s="36">
        <f t="shared" si="5"/>
        <v>3.73</v>
      </c>
      <c r="R14" s="36">
        <f t="shared" si="6"/>
        <v>3.6873003015797408</v>
      </c>
      <c r="T14" s="34" t="s">
        <v>11</v>
      </c>
      <c r="U14" s="1">
        <f t="shared" si="7"/>
        <v>3.73</v>
      </c>
      <c r="W14" s="65" t="s">
        <v>11</v>
      </c>
      <c r="X14" s="66">
        <v>1.86</v>
      </c>
      <c r="Y14" s="66">
        <v>3.73</v>
      </c>
    </row>
    <row r="15" spans="1:25" ht="15" customHeight="1">
      <c r="A15" s="37" t="s">
        <v>115</v>
      </c>
      <c r="B15" s="38">
        <v>2.93</v>
      </c>
      <c r="C15" s="37" t="s">
        <v>115</v>
      </c>
      <c r="D15" s="38">
        <v>3.3210857620878724</v>
      </c>
      <c r="E15" s="37" t="s">
        <v>115</v>
      </c>
      <c r="F15" s="38">
        <v>2.9743893800054826</v>
      </c>
      <c r="G15" s="37" t="s">
        <v>115</v>
      </c>
      <c r="H15" s="38">
        <v>3.4453937227466711</v>
      </c>
      <c r="I15" s="37" t="s">
        <v>115</v>
      </c>
      <c r="J15" s="38">
        <v>3.8088209291411803</v>
      </c>
      <c r="K15" s="39">
        <v>12</v>
      </c>
      <c r="L15" s="36">
        <f t="shared" si="0"/>
        <v>3.8088209291411803</v>
      </c>
      <c r="M15" s="36">
        <f t="shared" si="1"/>
        <v>3.4453937227466711</v>
      </c>
      <c r="N15" s="36">
        <f t="shared" si="2"/>
        <v>2.9743893800054826</v>
      </c>
      <c r="O15" s="36">
        <f t="shared" si="3"/>
        <v>3.3210857620878724</v>
      </c>
      <c r="P15" s="36">
        <f t="shared" si="4"/>
        <v>2.93</v>
      </c>
      <c r="Q15" s="36">
        <f t="shared" si="5"/>
        <v>2.93</v>
      </c>
      <c r="R15" s="36">
        <f t="shared" si="6"/>
        <v>3.295937958796241</v>
      </c>
      <c r="T15" s="37" t="s">
        <v>115</v>
      </c>
      <c r="U15" s="1">
        <f t="shared" si="7"/>
        <v>2.93</v>
      </c>
      <c r="W15" s="67" t="s">
        <v>115</v>
      </c>
      <c r="X15" s="68">
        <v>1.1100000000000001</v>
      </c>
      <c r="Y15" s="68">
        <v>2.93</v>
      </c>
    </row>
    <row r="16" spans="1:25" ht="15" customHeight="1">
      <c r="A16" s="34" t="s">
        <v>12</v>
      </c>
      <c r="B16" s="35">
        <v>3.24</v>
      </c>
      <c r="C16" s="34" t="s">
        <v>12</v>
      </c>
      <c r="D16" s="35">
        <v>2.5552052717241867</v>
      </c>
      <c r="E16" s="34" t="s">
        <v>12</v>
      </c>
      <c r="F16" s="35">
        <v>2.6850344978711651</v>
      </c>
      <c r="G16" s="34" t="s">
        <v>12</v>
      </c>
      <c r="H16" s="35">
        <v>3.7928224602778271</v>
      </c>
      <c r="I16" s="34" t="s">
        <v>12</v>
      </c>
      <c r="J16" s="35">
        <v>3.0580953788920375</v>
      </c>
      <c r="K16" s="26">
        <v>13</v>
      </c>
      <c r="L16" s="36">
        <f t="shared" si="0"/>
        <v>3.0580953788920375</v>
      </c>
      <c r="M16" s="36">
        <f t="shared" si="1"/>
        <v>3.7928224602778271</v>
      </c>
      <c r="N16" s="36">
        <f t="shared" si="2"/>
        <v>2.6850344978711651</v>
      </c>
      <c r="O16" s="36">
        <f t="shared" si="3"/>
        <v>2.5552052717241867</v>
      </c>
      <c r="P16" s="36">
        <f t="shared" si="4"/>
        <v>3.24</v>
      </c>
      <c r="Q16" s="36">
        <f t="shared" si="5"/>
        <v>3.24</v>
      </c>
      <c r="R16" s="36">
        <f t="shared" si="6"/>
        <v>3.0662315217530436</v>
      </c>
      <c r="T16" s="34" t="s">
        <v>12</v>
      </c>
      <c r="U16" s="1">
        <f t="shared" si="7"/>
        <v>3.24</v>
      </c>
      <c r="W16" s="65" t="s">
        <v>12</v>
      </c>
      <c r="X16" s="66">
        <v>2.71</v>
      </c>
      <c r="Y16" s="66">
        <v>3.24</v>
      </c>
    </row>
    <row r="17" spans="1:25" ht="15" customHeight="1">
      <c r="A17" s="37" t="s">
        <v>13</v>
      </c>
      <c r="B17" s="38">
        <v>5.0999999999999996</v>
      </c>
      <c r="C17" s="37" t="s">
        <v>13</v>
      </c>
      <c r="D17" s="38">
        <v>4.9658033002394051</v>
      </c>
      <c r="E17" s="37" t="s">
        <v>13</v>
      </c>
      <c r="F17" s="38">
        <v>4.0592549762102212</v>
      </c>
      <c r="G17" s="37" t="s">
        <v>13</v>
      </c>
      <c r="H17" s="38">
        <v>4.5866219098380325</v>
      </c>
      <c r="I17" s="37" t="s">
        <v>13</v>
      </c>
      <c r="J17" s="38">
        <v>4.879077749578733</v>
      </c>
      <c r="K17" s="39">
        <v>14</v>
      </c>
      <c r="L17" s="36">
        <f t="shared" si="0"/>
        <v>4.879077749578733</v>
      </c>
      <c r="M17" s="36">
        <f t="shared" si="1"/>
        <v>4.5866219098380325</v>
      </c>
      <c r="N17" s="36">
        <f t="shared" si="2"/>
        <v>4.0592549762102212</v>
      </c>
      <c r="O17" s="36">
        <f t="shared" si="3"/>
        <v>4.9658033002394051</v>
      </c>
      <c r="P17" s="36">
        <f t="shared" si="4"/>
        <v>5.0999999999999996</v>
      </c>
      <c r="Q17" s="36">
        <f t="shared" si="5"/>
        <v>5.0999999999999996</v>
      </c>
      <c r="R17" s="36">
        <f t="shared" si="6"/>
        <v>4.7181515871732786</v>
      </c>
      <c r="T17" s="37" t="s">
        <v>13</v>
      </c>
      <c r="U17" s="1">
        <f t="shared" si="7"/>
        <v>5.0999999999999996</v>
      </c>
      <c r="W17" s="67" t="s">
        <v>13</v>
      </c>
      <c r="X17" s="68">
        <v>4.1900000000000004</v>
      </c>
      <c r="Y17" s="68">
        <v>5.0999999999999996</v>
      </c>
    </row>
    <row r="18" spans="1:25" ht="15" customHeight="1">
      <c r="A18" s="34" t="s">
        <v>14</v>
      </c>
      <c r="B18" s="35">
        <v>2.2799999999999998</v>
      </c>
      <c r="C18" s="34" t="s">
        <v>14</v>
      </c>
      <c r="D18" s="35">
        <v>2.4513235695552167</v>
      </c>
      <c r="E18" s="34" t="s">
        <v>14</v>
      </c>
      <c r="F18" s="35">
        <v>2.9567087032139612</v>
      </c>
      <c r="G18" s="34" t="s">
        <v>14</v>
      </c>
      <c r="H18" s="35">
        <v>3.6220594982179173</v>
      </c>
      <c r="I18" s="34" t="s">
        <v>14</v>
      </c>
      <c r="J18" s="35">
        <v>3.0427745420497909</v>
      </c>
      <c r="K18" s="26">
        <v>15</v>
      </c>
      <c r="L18" s="36">
        <f t="shared" si="0"/>
        <v>3.0427745420497909</v>
      </c>
      <c r="M18" s="36">
        <f t="shared" si="1"/>
        <v>3.6220594982179173</v>
      </c>
      <c r="N18" s="36">
        <f t="shared" si="2"/>
        <v>2.9567087032139612</v>
      </c>
      <c r="O18" s="36">
        <f t="shared" si="3"/>
        <v>2.4513235695552167</v>
      </c>
      <c r="P18" s="36">
        <f t="shared" si="4"/>
        <v>2.2799999999999998</v>
      </c>
      <c r="Q18" s="36">
        <f t="shared" si="5"/>
        <v>2.2799999999999998</v>
      </c>
      <c r="R18" s="36">
        <f t="shared" si="6"/>
        <v>2.870573262607377</v>
      </c>
      <c r="T18" s="34" t="s">
        <v>14</v>
      </c>
      <c r="U18" s="1">
        <f t="shared" si="7"/>
        <v>2.2799999999999998</v>
      </c>
      <c r="W18" s="65" t="s">
        <v>14</v>
      </c>
      <c r="X18" s="66">
        <v>1.53</v>
      </c>
      <c r="Y18" s="66">
        <v>2.2799999999999998</v>
      </c>
    </row>
    <row r="19" spans="1:25" ht="15" customHeight="1">
      <c r="A19" s="37" t="s">
        <v>15</v>
      </c>
      <c r="B19" s="38">
        <v>6.38</v>
      </c>
      <c r="C19" s="37" t="s">
        <v>15</v>
      </c>
      <c r="D19" s="38">
        <v>5.2187920064595321</v>
      </c>
      <c r="E19" s="37" t="s">
        <v>15</v>
      </c>
      <c r="F19" s="38">
        <v>3.8647717143090659</v>
      </c>
      <c r="G19" s="37" t="s">
        <v>15</v>
      </c>
      <c r="H19" s="38">
        <v>4.6379000510855253</v>
      </c>
      <c r="I19" s="37" t="s">
        <v>15</v>
      </c>
      <c r="J19" s="38">
        <v>4.6164052833665403</v>
      </c>
      <c r="K19" s="39">
        <v>16</v>
      </c>
      <c r="L19" s="36">
        <f t="shared" si="0"/>
        <v>4.6164052833665403</v>
      </c>
      <c r="M19" s="36">
        <f t="shared" si="1"/>
        <v>4.6379000510855253</v>
      </c>
      <c r="N19" s="36">
        <f t="shared" si="2"/>
        <v>3.8647717143090659</v>
      </c>
      <c r="O19" s="36">
        <f t="shared" si="3"/>
        <v>5.2187920064595321</v>
      </c>
      <c r="P19" s="36">
        <f t="shared" si="4"/>
        <v>6.38</v>
      </c>
      <c r="Q19" s="36">
        <f t="shared" si="5"/>
        <v>6.38</v>
      </c>
      <c r="R19" s="36">
        <f t="shared" si="6"/>
        <v>4.943573811044133</v>
      </c>
      <c r="T19" s="37" t="s">
        <v>15</v>
      </c>
      <c r="U19" s="1">
        <f t="shared" si="7"/>
        <v>6.38</v>
      </c>
      <c r="W19" s="67" t="s">
        <v>15</v>
      </c>
      <c r="X19" s="68">
        <v>4.62</v>
      </c>
      <c r="Y19" s="68">
        <v>6.38</v>
      </c>
    </row>
    <row r="20" spans="1:25" ht="15" customHeight="1">
      <c r="A20" s="34" t="s">
        <v>16</v>
      </c>
      <c r="B20" s="35">
        <v>3.69</v>
      </c>
      <c r="C20" s="34" t="s">
        <v>16</v>
      </c>
      <c r="D20" s="35">
        <v>4.8174208725955223</v>
      </c>
      <c r="E20" s="34" t="s">
        <v>16</v>
      </c>
      <c r="F20" s="35">
        <v>3.2635365430638963</v>
      </c>
      <c r="G20" s="34" t="s">
        <v>16</v>
      </c>
      <c r="H20" s="35">
        <v>3.475218578556766</v>
      </c>
      <c r="I20" s="34" t="s">
        <v>16</v>
      </c>
      <c r="J20" s="35">
        <v>2.4978341877180688</v>
      </c>
      <c r="K20" s="26">
        <v>17</v>
      </c>
      <c r="L20" s="36">
        <f t="shared" si="0"/>
        <v>2.4978341877180688</v>
      </c>
      <c r="M20" s="36">
        <f t="shared" si="1"/>
        <v>3.475218578556766</v>
      </c>
      <c r="N20" s="36">
        <f t="shared" si="2"/>
        <v>3.2635365430638963</v>
      </c>
      <c r="O20" s="36">
        <f t="shared" si="3"/>
        <v>4.8174208725955223</v>
      </c>
      <c r="P20" s="36">
        <f t="shared" si="4"/>
        <v>3.69</v>
      </c>
      <c r="Q20" s="36">
        <f t="shared" si="5"/>
        <v>3.69</v>
      </c>
      <c r="R20" s="36">
        <f t="shared" si="6"/>
        <v>3.5488020363868507</v>
      </c>
      <c r="T20" s="34" t="s">
        <v>16</v>
      </c>
      <c r="U20" s="1">
        <f t="shared" si="7"/>
        <v>3.69</v>
      </c>
      <c r="W20" s="65" t="s">
        <v>16</v>
      </c>
      <c r="X20" s="66">
        <v>3.03</v>
      </c>
      <c r="Y20" s="66">
        <v>3.69</v>
      </c>
    </row>
    <row r="21" spans="1:25" ht="15" customHeight="1">
      <c r="A21" s="37" t="s">
        <v>17</v>
      </c>
      <c r="B21" s="38">
        <v>3.97</v>
      </c>
      <c r="C21" s="37" t="s">
        <v>17</v>
      </c>
      <c r="D21" s="38">
        <v>4.0332633558868691</v>
      </c>
      <c r="E21" s="37" t="s">
        <v>17</v>
      </c>
      <c r="F21" s="38">
        <v>3.7435111216341301</v>
      </c>
      <c r="G21" s="37" t="s">
        <v>17</v>
      </c>
      <c r="H21" s="38">
        <v>4.1171265817165787</v>
      </c>
      <c r="I21" s="37" t="s">
        <v>17</v>
      </c>
      <c r="J21" s="38">
        <v>3.2221274853264315</v>
      </c>
      <c r="K21" s="39">
        <v>18</v>
      </c>
      <c r="L21" s="36">
        <f t="shared" si="0"/>
        <v>3.2221274853264315</v>
      </c>
      <c r="M21" s="36">
        <f t="shared" si="1"/>
        <v>4.1171265817165787</v>
      </c>
      <c r="N21" s="36">
        <f t="shared" si="2"/>
        <v>3.7435111216341301</v>
      </c>
      <c r="O21" s="36">
        <f t="shared" si="3"/>
        <v>4.0332633558868691</v>
      </c>
      <c r="P21" s="36">
        <f t="shared" si="4"/>
        <v>3.97</v>
      </c>
      <c r="Q21" s="36">
        <f t="shared" si="5"/>
        <v>3.97</v>
      </c>
      <c r="R21" s="36">
        <f t="shared" si="6"/>
        <v>3.8172057089128018</v>
      </c>
      <c r="T21" s="37" t="s">
        <v>17</v>
      </c>
      <c r="U21" s="1">
        <f t="shared" si="7"/>
        <v>3.97</v>
      </c>
      <c r="W21" s="67" t="s">
        <v>17</v>
      </c>
      <c r="X21" s="68">
        <v>3.36</v>
      </c>
      <c r="Y21" s="68">
        <v>3.97</v>
      </c>
    </row>
    <row r="22" spans="1:25" ht="15" customHeight="1">
      <c r="A22" s="34" t="s">
        <v>18</v>
      </c>
      <c r="B22" s="35">
        <v>6.42</v>
      </c>
      <c r="C22" s="34" t="s">
        <v>18</v>
      </c>
      <c r="D22" s="35">
        <v>8.4702718355057023</v>
      </c>
      <c r="E22" s="34" t="s">
        <v>18</v>
      </c>
      <c r="F22" s="35">
        <v>7.733192423111821</v>
      </c>
      <c r="G22" s="34" t="s">
        <v>18</v>
      </c>
      <c r="H22" s="35">
        <v>10.022598690466157</v>
      </c>
      <c r="I22" s="34" t="s">
        <v>18</v>
      </c>
      <c r="J22" s="35">
        <v>8.6580547394789811</v>
      </c>
      <c r="K22" s="26">
        <v>19</v>
      </c>
      <c r="L22" s="36">
        <f t="shared" si="0"/>
        <v>8.6580547394789811</v>
      </c>
      <c r="M22" s="36">
        <f t="shared" si="1"/>
        <v>10.022598690466157</v>
      </c>
      <c r="N22" s="36">
        <f t="shared" si="2"/>
        <v>7.733192423111821</v>
      </c>
      <c r="O22" s="36">
        <f t="shared" si="3"/>
        <v>8.4702718355057023</v>
      </c>
      <c r="P22" s="36">
        <f t="shared" si="4"/>
        <v>6.42</v>
      </c>
      <c r="Q22" s="36">
        <f t="shared" si="5"/>
        <v>6.42</v>
      </c>
      <c r="R22" s="36">
        <f t="shared" si="6"/>
        <v>8.2608235377125325</v>
      </c>
      <c r="T22" s="34" t="s">
        <v>18</v>
      </c>
      <c r="U22" s="1">
        <f t="shared" si="7"/>
        <v>6.42</v>
      </c>
      <c r="W22" s="65" t="s">
        <v>18</v>
      </c>
      <c r="X22" s="66">
        <v>5.31</v>
      </c>
      <c r="Y22" s="66">
        <v>6.42</v>
      </c>
    </row>
    <row r="23" spans="1:25" ht="15" customHeight="1">
      <c r="A23" s="37" t="s">
        <v>19</v>
      </c>
      <c r="B23" s="38">
        <v>5.38</v>
      </c>
      <c r="C23" s="37" t="s">
        <v>19</v>
      </c>
      <c r="D23" s="38">
        <v>4.7622983905725302</v>
      </c>
      <c r="E23" s="37" t="s">
        <v>19</v>
      </c>
      <c r="F23" s="38">
        <v>3.8000432091430625</v>
      </c>
      <c r="G23" s="37" t="s">
        <v>19</v>
      </c>
      <c r="H23" s="38">
        <v>4.8712279840881134</v>
      </c>
      <c r="I23" s="37" t="s">
        <v>19</v>
      </c>
      <c r="J23" s="38">
        <v>5.2921564710703111</v>
      </c>
      <c r="K23" s="39">
        <v>20</v>
      </c>
      <c r="L23" s="36">
        <f t="shared" si="0"/>
        <v>5.2921564710703111</v>
      </c>
      <c r="M23" s="36">
        <f t="shared" si="1"/>
        <v>4.8712279840881134</v>
      </c>
      <c r="N23" s="36">
        <f t="shared" si="2"/>
        <v>3.8000432091430625</v>
      </c>
      <c r="O23" s="36">
        <f t="shared" si="3"/>
        <v>4.7622983905725302</v>
      </c>
      <c r="P23" s="36">
        <f t="shared" si="4"/>
        <v>5.38</v>
      </c>
      <c r="Q23" s="36">
        <f t="shared" si="5"/>
        <v>5.38</v>
      </c>
      <c r="R23" s="36">
        <f t="shared" si="6"/>
        <v>4.8211452109748034</v>
      </c>
      <c r="T23" s="37" t="s">
        <v>19</v>
      </c>
      <c r="U23" s="1">
        <f t="shared" si="7"/>
        <v>5.38</v>
      </c>
      <c r="W23" s="67" t="s">
        <v>19</v>
      </c>
      <c r="X23" s="68">
        <v>4.43</v>
      </c>
      <c r="Y23" s="68">
        <v>5.38</v>
      </c>
    </row>
    <row r="24" spans="1:25" ht="15" customHeight="1">
      <c r="A24" s="34" t="s">
        <v>20</v>
      </c>
      <c r="B24" s="35">
        <v>6.46</v>
      </c>
      <c r="C24" s="34" t="s">
        <v>20</v>
      </c>
      <c r="D24" s="35">
        <v>4.300821325544705</v>
      </c>
      <c r="E24" s="34" t="s">
        <v>20</v>
      </c>
      <c r="F24" s="35">
        <v>4.2941482255113481</v>
      </c>
      <c r="G24" s="34" t="s">
        <v>20</v>
      </c>
      <c r="H24" s="35">
        <v>5.8601123665437669</v>
      </c>
      <c r="I24" s="34" t="s">
        <v>20</v>
      </c>
      <c r="J24" s="35">
        <v>5.1055721082444308</v>
      </c>
      <c r="K24" s="26">
        <v>21</v>
      </c>
      <c r="L24" s="36">
        <f t="shared" si="0"/>
        <v>5.1055721082444308</v>
      </c>
      <c r="M24" s="36">
        <f t="shared" si="1"/>
        <v>5.8601123665437669</v>
      </c>
      <c r="N24" s="36">
        <f t="shared" si="2"/>
        <v>4.2941482255113481</v>
      </c>
      <c r="O24" s="36">
        <f t="shared" si="3"/>
        <v>4.300821325544705</v>
      </c>
      <c r="P24" s="36">
        <f t="shared" si="4"/>
        <v>6.46</v>
      </c>
      <c r="Q24" s="36">
        <f t="shared" si="5"/>
        <v>6.46</v>
      </c>
      <c r="R24" s="36">
        <f t="shared" si="6"/>
        <v>5.20413080516885</v>
      </c>
      <c r="T24" s="34" t="s">
        <v>20</v>
      </c>
      <c r="U24" s="1">
        <f t="shared" si="7"/>
        <v>6.46</v>
      </c>
      <c r="W24" s="65" t="s">
        <v>20</v>
      </c>
      <c r="X24" s="66">
        <v>5.77</v>
      </c>
      <c r="Y24" s="66">
        <v>6.46</v>
      </c>
    </row>
    <row r="25" spans="1:25" ht="15" customHeight="1">
      <c r="A25" s="37" t="s">
        <v>21</v>
      </c>
      <c r="B25" s="38">
        <v>4.3499999999999996</v>
      </c>
      <c r="C25" s="37" t="s">
        <v>21</v>
      </c>
      <c r="D25" s="38">
        <v>3.274370362270155</v>
      </c>
      <c r="E25" s="37" t="s">
        <v>21</v>
      </c>
      <c r="F25" s="38">
        <v>3.3445084255296464</v>
      </c>
      <c r="G25" s="37" t="s">
        <v>21</v>
      </c>
      <c r="H25" s="38">
        <v>4.1624083498536431</v>
      </c>
      <c r="I25" s="37" t="s">
        <v>21</v>
      </c>
      <c r="J25" s="38">
        <v>4.1839615288676431</v>
      </c>
      <c r="K25" s="39">
        <v>22</v>
      </c>
      <c r="L25" s="36">
        <f t="shared" si="0"/>
        <v>4.1839615288676431</v>
      </c>
      <c r="M25" s="36">
        <f t="shared" si="1"/>
        <v>4.1624083498536431</v>
      </c>
      <c r="N25" s="36">
        <f t="shared" si="2"/>
        <v>3.3445084255296464</v>
      </c>
      <c r="O25" s="36">
        <f t="shared" si="3"/>
        <v>3.274370362270155</v>
      </c>
      <c r="P25" s="36">
        <f t="shared" si="4"/>
        <v>4.3499999999999996</v>
      </c>
      <c r="Q25" s="36">
        <f t="shared" si="5"/>
        <v>4.3499999999999996</v>
      </c>
      <c r="R25" s="36">
        <f t="shared" si="6"/>
        <v>3.8630497333042171</v>
      </c>
      <c r="T25" s="37" t="s">
        <v>21</v>
      </c>
      <c r="U25" s="1">
        <f t="shared" si="7"/>
        <v>4.3499999999999996</v>
      </c>
      <c r="W25" s="67" t="s">
        <v>21</v>
      </c>
      <c r="X25" s="68">
        <v>3.44</v>
      </c>
      <c r="Y25" s="68">
        <v>4.3499999999999996</v>
      </c>
    </row>
    <row r="26" spans="1:25" ht="15" customHeight="1">
      <c r="A26" s="34" t="s">
        <v>23</v>
      </c>
      <c r="B26" s="35">
        <v>3.7</v>
      </c>
      <c r="C26" s="34" t="s">
        <v>23</v>
      </c>
      <c r="D26" s="35">
        <v>3.340675347158367</v>
      </c>
      <c r="E26" s="34" t="s">
        <v>23</v>
      </c>
      <c r="F26" s="35">
        <v>1.8351364968685402</v>
      </c>
      <c r="G26" s="34" t="s">
        <v>23</v>
      </c>
      <c r="H26" s="35">
        <v>2.470237242289949</v>
      </c>
      <c r="I26" s="34" t="s">
        <v>23</v>
      </c>
      <c r="J26" s="35">
        <v>2.5502762170471658</v>
      </c>
      <c r="K26" s="26">
        <v>23</v>
      </c>
      <c r="L26" s="36">
        <f t="shared" si="0"/>
        <v>2.5502762170471658</v>
      </c>
      <c r="M26" s="36">
        <f t="shared" si="1"/>
        <v>2.470237242289949</v>
      </c>
      <c r="N26" s="36">
        <f t="shared" si="2"/>
        <v>1.8351364968685402</v>
      </c>
      <c r="O26" s="36">
        <f t="shared" si="3"/>
        <v>3.340675347158367</v>
      </c>
      <c r="P26" s="36">
        <f t="shared" si="4"/>
        <v>3.7</v>
      </c>
      <c r="Q26" s="36">
        <f t="shared" si="5"/>
        <v>3.7</v>
      </c>
      <c r="R26" s="36">
        <f t="shared" si="6"/>
        <v>2.7792650606728047</v>
      </c>
      <c r="T26" s="34" t="s">
        <v>23</v>
      </c>
      <c r="U26" s="1">
        <f t="shared" si="7"/>
        <v>3.7</v>
      </c>
      <c r="W26" s="65" t="s">
        <v>23</v>
      </c>
      <c r="X26" s="66">
        <v>3.12</v>
      </c>
      <c r="Y26" s="66">
        <v>3.7</v>
      </c>
    </row>
    <row r="27" spans="1:25" ht="15" customHeight="1">
      <c r="A27" s="37" t="s">
        <v>24</v>
      </c>
      <c r="B27" s="38">
        <v>6.78</v>
      </c>
      <c r="C27" s="37" t="s">
        <v>24</v>
      </c>
      <c r="D27" s="38">
        <v>6.3378778169890078</v>
      </c>
      <c r="E27" s="37" t="s">
        <v>24</v>
      </c>
      <c r="F27" s="38">
        <v>6.3679986081062934</v>
      </c>
      <c r="G27" s="37" t="s">
        <v>24</v>
      </c>
      <c r="H27" s="38">
        <v>7.8910091702859324</v>
      </c>
      <c r="I27" s="37" t="s">
        <v>24</v>
      </c>
      <c r="J27" s="38">
        <v>7.3569885580463037</v>
      </c>
      <c r="K27" s="39">
        <v>24</v>
      </c>
      <c r="L27" s="36">
        <f t="shared" si="0"/>
        <v>7.3569885580463037</v>
      </c>
      <c r="M27" s="36">
        <f t="shared" si="1"/>
        <v>7.8910091702859324</v>
      </c>
      <c r="N27" s="36">
        <f t="shared" si="2"/>
        <v>6.3679986081062934</v>
      </c>
      <c r="O27" s="36">
        <f t="shared" si="3"/>
        <v>6.3378778169890078</v>
      </c>
      <c r="P27" s="36">
        <f t="shared" si="4"/>
        <v>6.78</v>
      </c>
      <c r="Q27" s="36">
        <f t="shared" si="5"/>
        <v>6.78</v>
      </c>
      <c r="R27" s="36">
        <f t="shared" si="6"/>
        <v>6.9467748306855075</v>
      </c>
      <c r="T27" s="37" t="s">
        <v>24</v>
      </c>
      <c r="U27" s="1">
        <f t="shared" si="7"/>
        <v>6.78</v>
      </c>
      <c r="W27" s="67" t="s">
        <v>24</v>
      </c>
      <c r="X27" s="68">
        <v>6.42</v>
      </c>
      <c r="Y27" s="68">
        <v>6.78</v>
      </c>
    </row>
    <row r="28" spans="1:25" ht="15" customHeight="1">
      <c r="A28" s="34" t="s">
        <v>25</v>
      </c>
      <c r="B28" s="35">
        <v>7.58</v>
      </c>
      <c r="C28" s="34" t="s">
        <v>25</v>
      </c>
      <c r="D28" s="35">
        <v>6.285456652621626</v>
      </c>
      <c r="E28" s="34" t="s">
        <v>25</v>
      </c>
      <c r="F28" s="35">
        <v>5.1650038038544137</v>
      </c>
      <c r="G28" s="34" t="s">
        <v>25</v>
      </c>
      <c r="H28" s="35">
        <v>6.4189492741750778</v>
      </c>
      <c r="I28" s="34" t="s">
        <v>25</v>
      </c>
      <c r="J28" s="35">
        <v>6.1207437767517616</v>
      </c>
      <c r="K28" s="26">
        <v>25</v>
      </c>
      <c r="L28" s="36">
        <f t="shared" si="0"/>
        <v>6.1207437767517616</v>
      </c>
      <c r="M28" s="36">
        <f t="shared" si="1"/>
        <v>6.4189492741750778</v>
      </c>
      <c r="N28" s="36">
        <f t="shared" si="2"/>
        <v>5.1650038038544137</v>
      </c>
      <c r="O28" s="36">
        <f t="shared" si="3"/>
        <v>6.285456652621626</v>
      </c>
      <c r="P28" s="36">
        <f t="shared" si="4"/>
        <v>7.58</v>
      </c>
      <c r="Q28" s="36">
        <f t="shared" si="5"/>
        <v>7.58</v>
      </c>
      <c r="R28" s="36">
        <f t="shared" si="6"/>
        <v>6.3140307014805757</v>
      </c>
      <c r="T28" s="34" t="s">
        <v>25</v>
      </c>
      <c r="U28" s="1">
        <f t="shared" si="7"/>
        <v>7.58</v>
      </c>
      <c r="W28" s="65" t="s">
        <v>25</v>
      </c>
      <c r="X28" s="66">
        <v>7.13</v>
      </c>
      <c r="Y28" s="66">
        <v>7.58</v>
      </c>
    </row>
    <row r="29" spans="1:25" ht="15" customHeight="1">
      <c r="A29" s="37" t="s">
        <v>27</v>
      </c>
      <c r="B29" s="38">
        <v>5.87</v>
      </c>
      <c r="C29" s="37" t="s">
        <v>27</v>
      </c>
      <c r="D29" s="38">
        <v>4.5716845974902762</v>
      </c>
      <c r="E29" s="37" t="s">
        <v>27</v>
      </c>
      <c r="F29" s="38">
        <v>5.1722425777230914</v>
      </c>
      <c r="G29" s="37" t="s">
        <v>27</v>
      </c>
      <c r="H29" s="38">
        <v>5.9477179102976603</v>
      </c>
      <c r="I29" s="37" t="s">
        <v>27</v>
      </c>
      <c r="J29" s="38">
        <v>5.6710857955938794</v>
      </c>
      <c r="K29" s="39">
        <v>26</v>
      </c>
      <c r="L29" s="36">
        <f t="shared" si="0"/>
        <v>5.6710857955938794</v>
      </c>
      <c r="M29" s="36">
        <f t="shared" si="1"/>
        <v>5.9477179102976603</v>
      </c>
      <c r="N29" s="36">
        <f t="shared" si="2"/>
        <v>5.1722425777230914</v>
      </c>
      <c r="O29" s="36">
        <f t="shared" si="3"/>
        <v>4.5716845974902762</v>
      </c>
      <c r="P29" s="36">
        <f t="shared" si="4"/>
        <v>5.87</v>
      </c>
      <c r="Q29" s="36">
        <f t="shared" si="5"/>
        <v>5.87</v>
      </c>
      <c r="R29" s="36">
        <f t="shared" si="6"/>
        <v>5.4465461762209824</v>
      </c>
      <c r="T29" s="37" t="s">
        <v>27</v>
      </c>
      <c r="U29" s="1">
        <f t="shared" si="7"/>
        <v>5.87</v>
      </c>
      <c r="W29" s="67" t="s">
        <v>27</v>
      </c>
      <c r="X29" s="68">
        <v>5.09</v>
      </c>
      <c r="Y29" s="68">
        <v>5.87</v>
      </c>
    </row>
    <row r="30" spans="1:25" ht="15" customHeight="1">
      <c r="A30" s="34" t="s">
        <v>29</v>
      </c>
      <c r="B30" s="35">
        <v>6.2</v>
      </c>
      <c r="C30" s="34" t="s">
        <v>29</v>
      </c>
      <c r="D30" s="35">
        <v>4.8742306701554634</v>
      </c>
      <c r="E30" s="34" t="s">
        <v>29</v>
      </c>
      <c r="F30" s="35">
        <v>4.8812572958139073</v>
      </c>
      <c r="G30" s="34" t="s">
        <v>29</v>
      </c>
      <c r="H30" s="35">
        <v>5.5541517040795298</v>
      </c>
      <c r="I30" s="34" t="s">
        <v>29</v>
      </c>
      <c r="J30" s="35">
        <v>5.5290299196653327</v>
      </c>
      <c r="K30" s="26">
        <v>27</v>
      </c>
      <c r="L30" s="36">
        <f t="shared" si="0"/>
        <v>5.5290299196653327</v>
      </c>
      <c r="M30" s="36">
        <f t="shared" si="1"/>
        <v>5.5541517040795298</v>
      </c>
      <c r="N30" s="36">
        <f t="shared" si="2"/>
        <v>4.8812572958139073</v>
      </c>
      <c r="O30" s="36">
        <f t="shared" si="3"/>
        <v>4.8742306701554634</v>
      </c>
      <c r="P30" s="36">
        <f t="shared" si="4"/>
        <v>6.2</v>
      </c>
      <c r="Q30" s="36">
        <f t="shared" si="5"/>
        <v>6.2</v>
      </c>
      <c r="R30" s="36">
        <f t="shared" si="6"/>
        <v>5.4077339179428465</v>
      </c>
      <c r="T30" s="34" t="s">
        <v>29</v>
      </c>
      <c r="U30" s="1">
        <f t="shared" si="7"/>
        <v>6.2</v>
      </c>
      <c r="W30" s="65" t="s">
        <v>29</v>
      </c>
      <c r="X30" s="66">
        <v>5.54</v>
      </c>
      <c r="Y30" s="66">
        <v>6.2</v>
      </c>
    </row>
    <row r="31" spans="1:25" ht="15" customHeight="1">
      <c r="A31" s="37" t="s">
        <v>30</v>
      </c>
      <c r="B31" s="38">
        <v>7.43</v>
      </c>
      <c r="C31" s="37" t="s">
        <v>30</v>
      </c>
      <c r="D31" s="38">
        <v>6.0736026562357477</v>
      </c>
      <c r="E31" s="37" t="s">
        <v>30</v>
      </c>
      <c r="F31" s="38">
        <v>5.141975678927631</v>
      </c>
      <c r="G31" s="37" t="s">
        <v>30</v>
      </c>
      <c r="H31" s="38">
        <v>8.1100966963421097</v>
      </c>
      <c r="I31" s="37" t="s">
        <v>30</v>
      </c>
      <c r="J31" s="38">
        <v>8.8994652976490638</v>
      </c>
      <c r="K31" s="39">
        <v>28</v>
      </c>
      <c r="L31" s="36">
        <f t="shared" si="0"/>
        <v>8.8994652976490638</v>
      </c>
      <c r="M31" s="36">
        <f t="shared" si="1"/>
        <v>8.1100966963421097</v>
      </c>
      <c r="N31" s="36">
        <f t="shared" si="2"/>
        <v>5.141975678927631</v>
      </c>
      <c r="O31" s="36">
        <f t="shared" si="3"/>
        <v>6.0736026562357477</v>
      </c>
      <c r="P31" s="36">
        <f t="shared" si="4"/>
        <v>7.43</v>
      </c>
      <c r="Q31" s="36">
        <f t="shared" si="5"/>
        <v>7.43</v>
      </c>
      <c r="R31" s="36">
        <f t="shared" si="6"/>
        <v>7.1310280658309111</v>
      </c>
      <c r="T31" s="37" t="s">
        <v>30</v>
      </c>
      <c r="U31" s="1">
        <f t="shared" si="7"/>
        <v>7.43</v>
      </c>
      <c r="W31" s="67" t="s">
        <v>30</v>
      </c>
      <c r="X31" s="68">
        <v>7.63</v>
      </c>
      <c r="Y31" s="68">
        <v>7.43</v>
      </c>
    </row>
    <row r="32" spans="1:25" ht="15" customHeight="1">
      <c r="A32" s="34" t="s">
        <v>31</v>
      </c>
      <c r="B32" s="35">
        <v>4.29</v>
      </c>
      <c r="C32" s="34" t="s">
        <v>31</v>
      </c>
      <c r="D32" s="35">
        <v>3.9856777196599222</v>
      </c>
      <c r="E32" s="34" t="s">
        <v>31</v>
      </c>
      <c r="F32" s="35">
        <v>3.7023129196966571</v>
      </c>
      <c r="G32" s="34" t="s">
        <v>31</v>
      </c>
      <c r="H32" s="35">
        <v>4.6024503808765216</v>
      </c>
      <c r="I32" s="34" t="s">
        <v>31</v>
      </c>
      <c r="J32" s="35">
        <v>4.8898749216453199</v>
      </c>
      <c r="K32" s="26">
        <v>29</v>
      </c>
      <c r="L32" s="36">
        <f t="shared" si="0"/>
        <v>4.8898749216453199</v>
      </c>
      <c r="M32" s="36">
        <f t="shared" si="1"/>
        <v>4.6024503808765216</v>
      </c>
      <c r="N32" s="36">
        <f t="shared" si="2"/>
        <v>3.7023129196966571</v>
      </c>
      <c r="O32" s="36">
        <f t="shared" si="3"/>
        <v>3.9856777196599222</v>
      </c>
      <c r="P32" s="36">
        <f t="shared" si="4"/>
        <v>4.29</v>
      </c>
      <c r="Q32" s="36">
        <f t="shared" si="5"/>
        <v>4.29</v>
      </c>
      <c r="R32" s="36">
        <f t="shared" si="6"/>
        <v>4.2940631883756843</v>
      </c>
      <c r="T32" s="34" t="s">
        <v>31</v>
      </c>
      <c r="U32" s="1">
        <f t="shared" si="7"/>
        <v>4.29</v>
      </c>
      <c r="W32" s="65" t="s">
        <v>31</v>
      </c>
      <c r="X32" s="66">
        <v>4.0599999999999996</v>
      </c>
      <c r="Y32" s="66">
        <v>4.29</v>
      </c>
    </row>
    <row r="33" spans="1:25" ht="15" customHeight="1">
      <c r="A33" s="37" t="s">
        <v>33</v>
      </c>
      <c r="B33" s="38">
        <v>3.1</v>
      </c>
      <c r="C33" s="37" t="s">
        <v>33</v>
      </c>
      <c r="D33" s="38">
        <v>3.5359890279440931</v>
      </c>
      <c r="E33" s="37" t="s">
        <v>33</v>
      </c>
      <c r="F33" s="38">
        <v>3.2683716509858409</v>
      </c>
      <c r="G33" s="37" t="s">
        <v>33</v>
      </c>
      <c r="H33" s="38">
        <v>4.2382114790788261</v>
      </c>
      <c r="I33" s="37" t="s">
        <v>33</v>
      </c>
      <c r="J33" s="38">
        <v>4.3424259724604344</v>
      </c>
      <c r="K33" s="39">
        <v>30</v>
      </c>
      <c r="L33" s="36">
        <f t="shared" si="0"/>
        <v>4.3424259724604344</v>
      </c>
      <c r="M33" s="36">
        <f t="shared" si="1"/>
        <v>4.2382114790788261</v>
      </c>
      <c r="N33" s="36">
        <f t="shared" si="2"/>
        <v>3.2683716509858409</v>
      </c>
      <c r="O33" s="36">
        <f t="shared" si="3"/>
        <v>3.5359890279440931</v>
      </c>
      <c r="P33" s="36">
        <f t="shared" si="4"/>
        <v>3.1</v>
      </c>
      <c r="Q33" s="36">
        <f t="shared" si="5"/>
        <v>3.1</v>
      </c>
      <c r="R33" s="36">
        <f t="shared" si="6"/>
        <v>3.6969996260938394</v>
      </c>
      <c r="T33" s="37" t="s">
        <v>33</v>
      </c>
      <c r="U33" s="1">
        <f t="shared" si="7"/>
        <v>3.1</v>
      </c>
      <c r="W33" s="67" t="s">
        <v>33</v>
      </c>
      <c r="X33" s="68">
        <v>2.4900000000000002</v>
      </c>
      <c r="Y33" s="68">
        <v>3.1</v>
      </c>
    </row>
    <row r="34" spans="1:25" ht="15" customHeight="1">
      <c r="A34" s="34" t="s">
        <v>35</v>
      </c>
      <c r="B34" s="35">
        <v>8.5500000000000007</v>
      </c>
      <c r="C34" s="34" t="s">
        <v>35</v>
      </c>
      <c r="D34" s="35">
        <v>6.6902374920673839</v>
      </c>
      <c r="E34" s="34" t="s">
        <v>35</v>
      </c>
      <c r="F34" s="35">
        <v>6.3978851227984768</v>
      </c>
      <c r="G34" s="34" t="s">
        <v>35</v>
      </c>
      <c r="H34" s="35">
        <v>7.2322731960643178</v>
      </c>
      <c r="I34" s="34" t="s">
        <v>35</v>
      </c>
      <c r="J34" s="35">
        <v>7.1065613140669681</v>
      </c>
      <c r="K34" s="26">
        <v>31</v>
      </c>
      <c r="L34" s="36">
        <f t="shared" si="0"/>
        <v>7.1065613140669681</v>
      </c>
      <c r="M34" s="36">
        <f t="shared" si="1"/>
        <v>7.2322731960643178</v>
      </c>
      <c r="N34" s="36">
        <f t="shared" si="2"/>
        <v>6.3978851227984768</v>
      </c>
      <c r="O34" s="36">
        <f t="shared" si="3"/>
        <v>6.6902374920673839</v>
      </c>
      <c r="P34" s="36">
        <f t="shared" si="4"/>
        <v>8.5500000000000007</v>
      </c>
      <c r="Q34" s="36">
        <f t="shared" si="5"/>
        <v>8.5500000000000007</v>
      </c>
      <c r="R34" s="36">
        <f t="shared" si="6"/>
        <v>7.1953914249994284</v>
      </c>
      <c r="T34" s="34" t="s">
        <v>35</v>
      </c>
      <c r="U34" s="1">
        <f t="shared" si="7"/>
        <v>8.5500000000000007</v>
      </c>
      <c r="W34" s="65" t="s">
        <v>35</v>
      </c>
      <c r="X34" s="66">
        <v>7.81</v>
      </c>
      <c r="Y34" s="66">
        <v>8.5500000000000007</v>
      </c>
    </row>
    <row r="35" spans="1:25" ht="15" customHeight="1">
      <c r="A35" s="37" t="s">
        <v>36</v>
      </c>
      <c r="B35" s="38">
        <v>5.93</v>
      </c>
      <c r="C35" s="37" t="s">
        <v>36</v>
      </c>
      <c r="D35" s="38">
        <v>5.3123874696191615</v>
      </c>
      <c r="E35" s="37" t="s">
        <v>36</v>
      </c>
      <c r="F35" s="38">
        <v>4.5836614723781031</v>
      </c>
      <c r="G35" s="37" t="s">
        <v>36</v>
      </c>
      <c r="H35" s="38">
        <v>6.3607771773403128</v>
      </c>
      <c r="I35" s="37" t="s">
        <v>36</v>
      </c>
      <c r="J35" s="38">
        <v>7.4387928269495731</v>
      </c>
      <c r="K35" s="39">
        <v>32</v>
      </c>
      <c r="L35" s="36">
        <f t="shared" si="0"/>
        <v>7.4387928269495731</v>
      </c>
      <c r="M35" s="36">
        <f t="shared" si="1"/>
        <v>6.3607771773403128</v>
      </c>
      <c r="N35" s="36">
        <f t="shared" si="2"/>
        <v>4.5836614723781031</v>
      </c>
      <c r="O35" s="36">
        <f t="shared" si="3"/>
        <v>5.3123874696191615</v>
      </c>
      <c r="P35" s="36">
        <f t="shared" si="4"/>
        <v>5.93</v>
      </c>
      <c r="Q35" s="36">
        <f t="shared" si="5"/>
        <v>5.93</v>
      </c>
      <c r="R35" s="36">
        <f t="shared" si="6"/>
        <v>5.9251237892574302</v>
      </c>
      <c r="T35" s="37" t="s">
        <v>36</v>
      </c>
      <c r="U35" s="1">
        <f t="shared" si="7"/>
        <v>5.93</v>
      </c>
      <c r="W35" s="67" t="s">
        <v>36</v>
      </c>
      <c r="X35" s="68">
        <v>4.7699999999999996</v>
      </c>
      <c r="Y35" s="68">
        <v>5.93</v>
      </c>
    </row>
    <row r="36" spans="1:25" ht="15" customHeight="1">
      <c r="A36" s="34" t="s">
        <v>37</v>
      </c>
      <c r="B36" s="35">
        <v>2.83</v>
      </c>
      <c r="C36" s="34" t="s">
        <v>37</v>
      </c>
      <c r="D36" s="35">
        <v>3.6156927488129775</v>
      </c>
      <c r="E36" s="34" t="s">
        <v>37</v>
      </c>
      <c r="F36" s="35">
        <v>4.275686960532167</v>
      </c>
      <c r="G36" s="34" t="s">
        <v>37</v>
      </c>
      <c r="H36" s="35">
        <v>4.9736623518641352</v>
      </c>
      <c r="I36" s="34" t="s">
        <v>37</v>
      </c>
      <c r="J36" s="35">
        <v>3.4709567080727624</v>
      </c>
      <c r="K36" s="26">
        <v>33</v>
      </c>
      <c r="L36" s="36">
        <f t="shared" si="0"/>
        <v>3.4709567080727624</v>
      </c>
      <c r="M36" s="36">
        <f t="shared" si="1"/>
        <v>4.9736623518641352</v>
      </c>
      <c r="N36" s="36">
        <f t="shared" si="2"/>
        <v>4.275686960532167</v>
      </c>
      <c r="O36" s="36">
        <f t="shared" si="3"/>
        <v>3.6156927488129775</v>
      </c>
      <c r="P36" s="36">
        <f t="shared" si="4"/>
        <v>2.83</v>
      </c>
      <c r="Q36" s="36">
        <f t="shared" si="5"/>
        <v>2.83</v>
      </c>
      <c r="R36" s="36">
        <f t="shared" si="6"/>
        <v>3.833199753856408</v>
      </c>
      <c r="T36" s="34" t="s">
        <v>37</v>
      </c>
      <c r="U36" s="1">
        <f t="shared" si="7"/>
        <v>2.83</v>
      </c>
      <c r="W36" s="65" t="s">
        <v>37</v>
      </c>
      <c r="X36" s="66">
        <v>1.95</v>
      </c>
      <c r="Y36" s="66">
        <v>2.83</v>
      </c>
    </row>
    <row r="37" spans="1:25" ht="15" customHeight="1">
      <c r="A37" s="37" t="s">
        <v>116</v>
      </c>
      <c r="B37" s="38">
        <v>2.76</v>
      </c>
      <c r="C37" s="37" t="s">
        <v>116</v>
      </c>
      <c r="D37" s="38">
        <v>2.5411013239118585</v>
      </c>
      <c r="E37" s="37" t="s">
        <v>116</v>
      </c>
      <c r="F37" s="38">
        <v>2.5214481705200584</v>
      </c>
      <c r="G37" s="37" t="s">
        <v>116</v>
      </c>
      <c r="H37" s="38">
        <v>2.9800408039012942</v>
      </c>
      <c r="I37" s="37" t="s">
        <v>116</v>
      </c>
      <c r="J37" s="38">
        <v>3.2853985525801672</v>
      </c>
      <c r="K37" s="39">
        <v>34</v>
      </c>
      <c r="L37" s="36">
        <f t="shared" si="0"/>
        <v>3.2853985525801672</v>
      </c>
      <c r="M37" s="36">
        <f t="shared" si="1"/>
        <v>2.9800408039012942</v>
      </c>
      <c r="N37" s="36">
        <f t="shared" si="2"/>
        <v>2.5214481705200584</v>
      </c>
      <c r="O37" s="36">
        <f t="shared" si="3"/>
        <v>2.5411013239118585</v>
      </c>
      <c r="P37" s="36">
        <f t="shared" si="4"/>
        <v>2.76</v>
      </c>
      <c r="Q37" s="36">
        <f t="shared" si="5"/>
        <v>2.76</v>
      </c>
      <c r="R37" s="36">
        <f t="shared" si="6"/>
        <v>2.8175977701826755</v>
      </c>
      <c r="T37" s="37" t="s">
        <v>116</v>
      </c>
      <c r="U37" s="1">
        <f t="shared" si="7"/>
        <v>2.76</v>
      </c>
      <c r="W37" s="67" t="s">
        <v>116</v>
      </c>
      <c r="X37" s="68">
        <v>0.3</v>
      </c>
      <c r="Y37" s="68">
        <v>2.76</v>
      </c>
    </row>
    <row r="38" spans="1:25" ht="15" customHeight="1">
      <c r="A38" s="34" t="s">
        <v>38</v>
      </c>
      <c r="B38" s="35">
        <v>4.0599999999999996</v>
      </c>
      <c r="C38" s="34" t="s">
        <v>38</v>
      </c>
      <c r="D38" s="35">
        <v>3.8506674573344446</v>
      </c>
      <c r="E38" s="34" t="s">
        <v>38</v>
      </c>
      <c r="F38" s="35">
        <v>3.0379003521218424</v>
      </c>
      <c r="G38" s="34" t="s">
        <v>38</v>
      </c>
      <c r="H38" s="35">
        <v>3.8530173899956299</v>
      </c>
      <c r="I38" s="34" t="s">
        <v>38</v>
      </c>
      <c r="J38" s="35">
        <v>4.1141909072002631</v>
      </c>
      <c r="K38" s="26">
        <v>35</v>
      </c>
      <c r="L38" s="36">
        <f t="shared" si="0"/>
        <v>4.1141909072002631</v>
      </c>
      <c r="M38" s="36">
        <f t="shared" si="1"/>
        <v>3.8530173899956299</v>
      </c>
      <c r="N38" s="36">
        <f t="shared" si="2"/>
        <v>3.0379003521218424</v>
      </c>
      <c r="O38" s="36">
        <f t="shared" si="3"/>
        <v>3.8506674573344446</v>
      </c>
      <c r="P38" s="36">
        <f t="shared" si="4"/>
        <v>4.0599999999999996</v>
      </c>
      <c r="Q38" s="36">
        <f t="shared" si="5"/>
        <v>4.0599999999999996</v>
      </c>
      <c r="R38" s="36">
        <f t="shared" si="6"/>
        <v>3.7831552213304356</v>
      </c>
      <c r="T38" s="34" t="s">
        <v>38</v>
      </c>
      <c r="U38" s="1">
        <f t="shared" si="7"/>
        <v>4.0599999999999996</v>
      </c>
      <c r="W38" s="65" t="s">
        <v>38</v>
      </c>
      <c r="X38" s="66">
        <v>3.06</v>
      </c>
      <c r="Y38" s="66">
        <v>4.0599999999999996</v>
      </c>
    </row>
    <row r="39" spans="1:25" ht="15" customHeight="1">
      <c r="A39" s="37" t="s">
        <v>39</v>
      </c>
      <c r="B39" s="38">
        <v>7.46</v>
      </c>
      <c r="C39" s="37" t="s">
        <v>39</v>
      </c>
      <c r="D39" s="38">
        <v>6.9315945418930376</v>
      </c>
      <c r="E39" s="37" t="s">
        <v>39</v>
      </c>
      <c r="F39" s="38">
        <v>4.7689789389849748</v>
      </c>
      <c r="G39" s="37" t="s">
        <v>39</v>
      </c>
      <c r="H39" s="38">
        <v>2.9792076671917367</v>
      </c>
      <c r="I39" s="37" t="s">
        <v>39</v>
      </c>
      <c r="J39" s="38">
        <v>6.4366472150613436</v>
      </c>
      <c r="K39" s="39">
        <v>36</v>
      </c>
      <c r="L39" s="36">
        <f t="shared" si="0"/>
        <v>6.4366472150613436</v>
      </c>
      <c r="M39" s="36">
        <f t="shared" si="1"/>
        <v>2.9792076671917367</v>
      </c>
      <c r="N39" s="36">
        <f t="shared" si="2"/>
        <v>4.7689789389849748</v>
      </c>
      <c r="O39" s="36">
        <f t="shared" si="3"/>
        <v>6.9315945418930376</v>
      </c>
      <c r="P39" s="36">
        <f t="shared" si="4"/>
        <v>7.46</v>
      </c>
      <c r="Q39" s="36">
        <f t="shared" si="5"/>
        <v>7.46</v>
      </c>
      <c r="R39" s="36">
        <f t="shared" si="6"/>
        <v>5.7152856726262184</v>
      </c>
      <c r="T39" s="37" t="s">
        <v>39</v>
      </c>
      <c r="U39" s="1">
        <f t="shared" si="7"/>
        <v>7.46</v>
      </c>
      <c r="W39" s="67" t="s">
        <v>39</v>
      </c>
      <c r="X39" s="68">
        <v>5.67</v>
      </c>
      <c r="Y39" s="68">
        <v>7.46</v>
      </c>
    </row>
    <row r="40" spans="1:25" ht="15" customHeight="1">
      <c r="A40" s="34" t="s">
        <v>40</v>
      </c>
      <c r="B40" s="35">
        <v>3.73</v>
      </c>
      <c r="C40" s="34" t="s">
        <v>40</v>
      </c>
      <c r="D40" s="35">
        <v>3.2189181683427202</v>
      </c>
      <c r="E40" s="34" t="s">
        <v>40</v>
      </c>
      <c r="F40" s="35">
        <v>2.8120105635401584</v>
      </c>
      <c r="G40" s="34" t="s">
        <v>40</v>
      </c>
      <c r="H40" s="35">
        <v>5.0572171308466594</v>
      </c>
      <c r="I40" s="34" t="s">
        <v>40</v>
      </c>
      <c r="J40" s="35">
        <v>3.8091243365909819</v>
      </c>
      <c r="K40" s="26">
        <v>37</v>
      </c>
      <c r="L40" s="36">
        <f t="shared" si="0"/>
        <v>3.8091243365909819</v>
      </c>
      <c r="M40" s="36">
        <f t="shared" si="1"/>
        <v>5.0572171308466594</v>
      </c>
      <c r="N40" s="36">
        <f t="shared" si="2"/>
        <v>2.8120105635401584</v>
      </c>
      <c r="O40" s="36">
        <f t="shared" si="3"/>
        <v>3.2189181683427202</v>
      </c>
      <c r="P40" s="36">
        <f t="shared" si="4"/>
        <v>3.73</v>
      </c>
      <c r="Q40" s="36">
        <f t="shared" si="5"/>
        <v>3.73</v>
      </c>
      <c r="R40" s="36">
        <f t="shared" si="6"/>
        <v>3.7254540398641032</v>
      </c>
      <c r="T40" s="34" t="s">
        <v>40</v>
      </c>
      <c r="U40" s="1">
        <f t="shared" si="7"/>
        <v>3.73</v>
      </c>
      <c r="W40" s="65" t="s">
        <v>40</v>
      </c>
      <c r="X40" s="66">
        <v>2.82</v>
      </c>
      <c r="Y40" s="66">
        <v>3.73</v>
      </c>
    </row>
    <row r="41" spans="1:25" ht="15" customHeight="1">
      <c r="A41" s="37" t="s">
        <v>107</v>
      </c>
      <c r="B41" s="38">
        <v>11.36</v>
      </c>
      <c r="C41" s="37" t="s">
        <v>107</v>
      </c>
      <c r="D41" s="38">
        <v>6.0986702036571341</v>
      </c>
      <c r="E41" s="37" t="s">
        <v>107</v>
      </c>
      <c r="F41" s="38">
        <v>7.1334829557707709</v>
      </c>
      <c r="G41" s="37" t="s">
        <v>107</v>
      </c>
      <c r="H41" s="38">
        <v>11.39573178598909</v>
      </c>
      <c r="I41" s="37" t="s">
        <v>107</v>
      </c>
      <c r="J41" s="38">
        <v>8.6846806497577074</v>
      </c>
      <c r="K41" s="39">
        <v>38</v>
      </c>
      <c r="L41" s="36">
        <f t="shared" si="0"/>
        <v>8.6846806497577074</v>
      </c>
      <c r="M41" s="36">
        <f t="shared" si="1"/>
        <v>11.39573178598909</v>
      </c>
      <c r="N41" s="36">
        <f t="shared" si="2"/>
        <v>7.1334829557707709</v>
      </c>
      <c r="O41" s="36">
        <f t="shared" si="3"/>
        <v>6.0986702036571341</v>
      </c>
      <c r="P41" s="36">
        <f t="shared" si="4"/>
        <v>11.36</v>
      </c>
      <c r="Q41" s="36">
        <f t="shared" si="5"/>
        <v>11.36</v>
      </c>
      <c r="R41" s="36">
        <f t="shared" si="6"/>
        <v>8.9345131190349409</v>
      </c>
      <c r="T41" s="37" t="s">
        <v>107</v>
      </c>
      <c r="U41" s="1">
        <f t="shared" si="7"/>
        <v>11.36</v>
      </c>
      <c r="W41" s="67" t="s">
        <v>107</v>
      </c>
      <c r="X41" s="68">
        <v>5.6</v>
      </c>
      <c r="Y41" s="68">
        <v>11.36</v>
      </c>
    </row>
    <row r="42" spans="1:25" ht="15" customHeight="1">
      <c r="A42" s="34" t="s">
        <v>41</v>
      </c>
      <c r="B42" s="35">
        <v>4.8099999999999996</v>
      </c>
      <c r="C42" s="34" t="s">
        <v>41</v>
      </c>
      <c r="D42" s="35">
        <v>4.5043213385876166</v>
      </c>
      <c r="E42" s="34" t="s">
        <v>41</v>
      </c>
      <c r="F42" s="35">
        <v>4.7732975715961814</v>
      </c>
      <c r="G42" s="34" t="s">
        <v>41</v>
      </c>
      <c r="H42" s="35">
        <v>5.1693811214468921</v>
      </c>
      <c r="I42" s="34" t="s">
        <v>41</v>
      </c>
      <c r="J42" s="35">
        <v>4.9254094398723671</v>
      </c>
      <c r="K42" s="26">
        <v>39</v>
      </c>
      <c r="L42" s="36">
        <f t="shared" si="0"/>
        <v>4.9254094398723671</v>
      </c>
      <c r="M42" s="36">
        <f t="shared" si="1"/>
        <v>5.1693811214468921</v>
      </c>
      <c r="N42" s="36">
        <f t="shared" si="2"/>
        <v>4.7732975715961814</v>
      </c>
      <c r="O42" s="36">
        <f t="shared" si="3"/>
        <v>4.5043213385876166</v>
      </c>
      <c r="P42" s="36">
        <f t="shared" si="4"/>
        <v>4.8099999999999996</v>
      </c>
      <c r="Q42" s="36">
        <f t="shared" si="5"/>
        <v>4.8099999999999996</v>
      </c>
      <c r="R42" s="36">
        <f t="shared" si="6"/>
        <v>4.8364818943006114</v>
      </c>
      <c r="T42" s="34" t="s">
        <v>41</v>
      </c>
      <c r="U42" s="1">
        <f t="shared" si="7"/>
        <v>4.8099999999999996</v>
      </c>
      <c r="W42" s="65" t="s">
        <v>41</v>
      </c>
      <c r="X42" s="66">
        <v>4.46</v>
      </c>
      <c r="Y42" s="66">
        <v>4.8099999999999996</v>
      </c>
    </row>
    <row r="43" spans="1:25" ht="15" customHeight="1">
      <c r="A43" s="37" t="s">
        <v>42</v>
      </c>
      <c r="B43" s="38">
        <v>4.5999999999999996</v>
      </c>
      <c r="C43" s="37" t="s">
        <v>42</v>
      </c>
      <c r="D43" s="38">
        <v>4.2374693712290608</v>
      </c>
      <c r="E43" s="37" t="s">
        <v>42</v>
      </c>
      <c r="F43" s="38">
        <v>3.9269061169054673</v>
      </c>
      <c r="G43" s="37" t="s">
        <v>42</v>
      </c>
      <c r="H43" s="38">
        <v>4.8543295396523041</v>
      </c>
      <c r="I43" s="37" t="s">
        <v>42</v>
      </c>
      <c r="J43" s="38">
        <v>5.3538531381732319</v>
      </c>
      <c r="K43" s="39">
        <v>40</v>
      </c>
      <c r="L43" s="36">
        <f t="shared" si="0"/>
        <v>5.3538531381732319</v>
      </c>
      <c r="M43" s="36">
        <f t="shared" si="1"/>
        <v>4.8543295396523041</v>
      </c>
      <c r="N43" s="36">
        <f t="shared" si="2"/>
        <v>3.9269061169054673</v>
      </c>
      <c r="O43" s="36">
        <f t="shared" si="3"/>
        <v>4.2374693712290608</v>
      </c>
      <c r="P43" s="36">
        <f t="shared" si="4"/>
        <v>4.5999999999999996</v>
      </c>
      <c r="Q43" s="36">
        <f t="shared" si="5"/>
        <v>4.5999999999999996</v>
      </c>
      <c r="R43" s="36">
        <f t="shared" si="6"/>
        <v>4.5945116331920133</v>
      </c>
      <c r="T43" s="37" t="s">
        <v>42</v>
      </c>
      <c r="U43" s="1">
        <f t="shared" si="7"/>
        <v>4.5999999999999996</v>
      </c>
      <c r="W43" s="67" t="s">
        <v>42</v>
      </c>
      <c r="X43" s="68">
        <v>4.09</v>
      </c>
      <c r="Y43" s="68">
        <v>4.5999999999999996</v>
      </c>
    </row>
    <row r="44" spans="1:25" ht="15" customHeight="1">
      <c r="A44" s="34" t="s">
        <v>44</v>
      </c>
      <c r="B44" s="35">
        <v>5.0999999999999996</v>
      </c>
      <c r="C44" s="34" t="s">
        <v>44</v>
      </c>
      <c r="D44" s="35">
        <v>4.7072749765729736</v>
      </c>
      <c r="E44" s="34" t="s">
        <v>44</v>
      </c>
      <c r="F44" s="35">
        <v>4.108453541146897</v>
      </c>
      <c r="G44" s="34" t="s">
        <v>44</v>
      </c>
      <c r="H44" s="35">
        <v>5.3690922084470971</v>
      </c>
      <c r="I44" s="34" t="s">
        <v>44</v>
      </c>
      <c r="J44" s="35">
        <v>5.012372619097575</v>
      </c>
      <c r="K44" s="26">
        <v>41</v>
      </c>
      <c r="L44" s="36">
        <f t="shared" si="0"/>
        <v>5.012372619097575</v>
      </c>
      <c r="M44" s="36">
        <f t="shared" si="1"/>
        <v>5.3690922084470971</v>
      </c>
      <c r="N44" s="36">
        <f t="shared" si="2"/>
        <v>4.108453541146897</v>
      </c>
      <c r="O44" s="36">
        <f t="shared" si="3"/>
        <v>4.7072749765729736</v>
      </c>
      <c r="P44" s="36">
        <f t="shared" si="4"/>
        <v>5.0999999999999996</v>
      </c>
      <c r="Q44" s="36">
        <f t="shared" si="5"/>
        <v>5.0999999999999996</v>
      </c>
      <c r="R44" s="36">
        <f t="shared" si="6"/>
        <v>4.859438669052909</v>
      </c>
      <c r="T44" s="34" t="s">
        <v>44</v>
      </c>
      <c r="U44" s="1">
        <f t="shared" si="7"/>
        <v>5.0999999999999996</v>
      </c>
      <c r="W44" s="65" t="s">
        <v>44</v>
      </c>
      <c r="X44" s="66">
        <v>4.6500000000000004</v>
      </c>
      <c r="Y44" s="66">
        <v>5.0999999999999996</v>
      </c>
    </row>
    <row r="45" spans="1:25" ht="15" customHeight="1">
      <c r="A45" s="37" t="s">
        <v>45</v>
      </c>
      <c r="B45" s="38">
        <v>3.78</v>
      </c>
      <c r="C45" s="37" t="s">
        <v>45</v>
      </c>
      <c r="D45" s="38">
        <v>2.4718159089816267</v>
      </c>
      <c r="E45" s="37" t="s">
        <v>45</v>
      </c>
      <c r="F45" s="38">
        <v>2.6319697031940326</v>
      </c>
      <c r="G45" s="37" t="s">
        <v>45</v>
      </c>
      <c r="H45" s="38">
        <v>3.7449707347887666</v>
      </c>
      <c r="I45" s="37" t="s">
        <v>45</v>
      </c>
      <c r="J45" s="38">
        <v>3.6953789729684372</v>
      </c>
      <c r="K45" s="39">
        <v>42</v>
      </c>
      <c r="L45" s="36">
        <f t="shared" si="0"/>
        <v>3.6953789729684372</v>
      </c>
      <c r="M45" s="36">
        <f t="shared" si="1"/>
        <v>3.7449707347887666</v>
      </c>
      <c r="N45" s="36">
        <f t="shared" si="2"/>
        <v>2.6319697031940326</v>
      </c>
      <c r="O45" s="36">
        <f t="shared" si="3"/>
        <v>2.4718159089816267</v>
      </c>
      <c r="P45" s="36">
        <f t="shared" si="4"/>
        <v>3.78</v>
      </c>
      <c r="Q45" s="36">
        <f t="shared" si="5"/>
        <v>3.78</v>
      </c>
      <c r="R45" s="36">
        <f t="shared" si="6"/>
        <v>3.2648270639865729</v>
      </c>
      <c r="T45" s="37" t="s">
        <v>45</v>
      </c>
      <c r="U45" s="1">
        <f t="shared" si="7"/>
        <v>3.78</v>
      </c>
      <c r="W45" s="67" t="s">
        <v>45</v>
      </c>
      <c r="X45" s="68">
        <v>2.79</v>
      </c>
      <c r="Y45" s="68">
        <v>3.78</v>
      </c>
    </row>
    <row r="46" spans="1:25" ht="15" customHeight="1">
      <c r="A46" s="34" t="s">
        <v>46</v>
      </c>
      <c r="B46" s="35">
        <v>4.49</v>
      </c>
      <c r="C46" s="34" t="s">
        <v>46</v>
      </c>
      <c r="D46" s="35">
        <v>5.0258509563762273</v>
      </c>
      <c r="E46" s="34" t="s">
        <v>46</v>
      </c>
      <c r="F46" s="35">
        <v>4.1281805071519972</v>
      </c>
      <c r="G46" s="34" t="s">
        <v>46</v>
      </c>
      <c r="H46" s="35">
        <v>3.3326952864818309</v>
      </c>
      <c r="I46" s="34" t="s">
        <v>46</v>
      </c>
      <c r="J46" s="35">
        <v>3.4350292876185247</v>
      </c>
      <c r="K46" s="26">
        <v>43</v>
      </c>
      <c r="L46" s="36">
        <f t="shared" si="0"/>
        <v>3.4350292876185247</v>
      </c>
      <c r="M46" s="36">
        <f t="shared" si="1"/>
        <v>3.3326952864818309</v>
      </c>
      <c r="N46" s="36">
        <f t="shared" si="2"/>
        <v>4.1281805071519972</v>
      </c>
      <c r="O46" s="36">
        <f t="shared" si="3"/>
        <v>5.0258509563762273</v>
      </c>
      <c r="P46" s="36">
        <f t="shared" si="4"/>
        <v>4.49</v>
      </c>
      <c r="Q46" s="36">
        <f t="shared" si="5"/>
        <v>4.49</v>
      </c>
      <c r="R46" s="36">
        <f t="shared" si="6"/>
        <v>4.0823512075257158</v>
      </c>
      <c r="T46" s="34" t="s">
        <v>46</v>
      </c>
      <c r="U46" s="1">
        <f t="shared" si="7"/>
        <v>4.49</v>
      </c>
      <c r="W46" s="65" t="s">
        <v>46</v>
      </c>
      <c r="X46" s="66">
        <v>2.2200000000000002</v>
      </c>
      <c r="Y46" s="66">
        <v>4.49</v>
      </c>
    </row>
    <row r="47" spans="1:25" ht="15" customHeight="1">
      <c r="A47" s="37" t="s">
        <v>47</v>
      </c>
      <c r="B47" s="38">
        <v>3.43</v>
      </c>
      <c r="C47" s="37" t="s">
        <v>47</v>
      </c>
      <c r="D47" s="38">
        <v>3.4369176923928921</v>
      </c>
      <c r="E47" s="37" t="s">
        <v>47</v>
      </c>
      <c r="F47" s="38">
        <v>3.240092292840147</v>
      </c>
      <c r="G47" s="37" t="s">
        <v>47</v>
      </c>
      <c r="H47" s="38">
        <v>3.4255914464238932</v>
      </c>
      <c r="I47" s="37" t="s">
        <v>47</v>
      </c>
      <c r="J47" s="38">
        <v>4.5520679111066773</v>
      </c>
      <c r="K47" s="39">
        <v>44</v>
      </c>
      <c r="L47" s="36">
        <f t="shared" si="0"/>
        <v>4.5520679111066773</v>
      </c>
      <c r="M47" s="36">
        <f t="shared" si="1"/>
        <v>3.4255914464238932</v>
      </c>
      <c r="N47" s="36">
        <f t="shared" si="2"/>
        <v>3.240092292840147</v>
      </c>
      <c r="O47" s="36">
        <f t="shared" si="3"/>
        <v>3.4369176923928921</v>
      </c>
      <c r="P47" s="36">
        <f t="shared" si="4"/>
        <v>3.43</v>
      </c>
      <c r="Q47" s="36">
        <f t="shared" si="5"/>
        <v>3.43</v>
      </c>
      <c r="R47" s="36">
        <f t="shared" si="6"/>
        <v>3.6169338685527221</v>
      </c>
      <c r="T47" s="37" t="s">
        <v>47</v>
      </c>
      <c r="U47" s="1">
        <f t="shared" si="7"/>
        <v>3.43</v>
      </c>
      <c r="W47" s="67" t="s">
        <v>47</v>
      </c>
      <c r="X47" s="68">
        <v>2.42</v>
      </c>
      <c r="Y47" s="68">
        <v>3.43</v>
      </c>
    </row>
    <row r="48" spans="1:25" ht="15" customHeight="1">
      <c r="A48" s="34" t="s">
        <v>49</v>
      </c>
      <c r="B48" s="35">
        <v>7.21</v>
      </c>
      <c r="C48" s="34" t="s">
        <v>49</v>
      </c>
      <c r="D48" s="35">
        <v>6.1751478150506189</v>
      </c>
      <c r="E48" s="34" t="s">
        <v>49</v>
      </c>
      <c r="F48" s="35">
        <v>4.2799542522743934</v>
      </c>
      <c r="G48" s="34" t="s">
        <v>49</v>
      </c>
      <c r="H48" s="35">
        <v>6.1908426011604254</v>
      </c>
      <c r="I48" s="34" t="s">
        <v>49</v>
      </c>
      <c r="J48" s="35">
        <v>5.8573089048627773</v>
      </c>
      <c r="K48" s="26">
        <v>45</v>
      </c>
      <c r="L48" s="36">
        <f t="shared" si="0"/>
        <v>5.8573089048627773</v>
      </c>
      <c r="M48" s="36">
        <f t="shared" si="1"/>
        <v>6.1908426011604254</v>
      </c>
      <c r="N48" s="36">
        <f t="shared" si="2"/>
        <v>4.2799542522743934</v>
      </c>
      <c r="O48" s="36">
        <f t="shared" si="3"/>
        <v>6.1751478150506189</v>
      </c>
      <c r="P48" s="36">
        <f t="shared" si="4"/>
        <v>7.21</v>
      </c>
      <c r="Q48" s="36">
        <f t="shared" si="5"/>
        <v>7.21</v>
      </c>
      <c r="R48" s="36">
        <f t="shared" si="6"/>
        <v>5.942650714669643</v>
      </c>
      <c r="T48" s="34" t="s">
        <v>49</v>
      </c>
      <c r="U48" s="1">
        <f t="shared" si="7"/>
        <v>7.21</v>
      </c>
      <c r="W48" s="65" t="s">
        <v>49</v>
      </c>
      <c r="X48" s="66">
        <v>6.36</v>
      </c>
      <c r="Y48" s="66">
        <v>7.21</v>
      </c>
    </row>
    <row r="49" spans="1:25" ht="15" customHeight="1">
      <c r="A49" s="37" t="s">
        <v>50</v>
      </c>
      <c r="B49" s="38">
        <v>2.76</v>
      </c>
      <c r="C49" s="37" t="s">
        <v>50</v>
      </c>
      <c r="D49" s="38">
        <v>2.5699044324003202</v>
      </c>
      <c r="E49" s="37" t="s">
        <v>50</v>
      </c>
      <c r="F49" s="38">
        <v>2.3507864590868968</v>
      </c>
      <c r="G49" s="37" t="s">
        <v>50</v>
      </c>
      <c r="H49" s="38">
        <v>2.7173874933035518</v>
      </c>
      <c r="I49" s="37" t="s">
        <v>50</v>
      </c>
      <c r="J49" s="38">
        <v>3.1946709608368273</v>
      </c>
      <c r="K49" s="39">
        <v>46</v>
      </c>
      <c r="L49" s="36">
        <f t="shared" si="0"/>
        <v>3.1946709608368273</v>
      </c>
      <c r="M49" s="36">
        <f t="shared" si="1"/>
        <v>2.7173874933035518</v>
      </c>
      <c r="N49" s="36">
        <f t="shared" si="2"/>
        <v>2.3507864590868968</v>
      </c>
      <c r="O49" s="36">
        <f t="shared" si="3"/>
        <v>2.5699044324003202</v>
      </c>
      <c r="P49" s="36">
        <f t="shared" si="4"/>
        <v>2.76</v>
      </c>
      <c r="Q49" s="36">
        <f t="shared" si="5"/>
        <v>2.76</v>
      </c>
      <c r="R49" s="36">
        <f t="shared" si="6"/>
        <v>2.7185498691255194</v>
      </c>
      <c r="T49" s="37" t="s">
        <v>50</v>
      </c>
      <c r="U49" s="1">
        <f t="shared" si="7"/>
        <v>2.76</v>
      </c>
      <c r="W49" s="67" t="s">
        <v>50</v>
      </c>
      <c r="X49" s="68">
        <v>2.58</v>
      </c>
      <c r="Y49" s="68">
        <v>2.76</v>
      </c>
    </row>
    <row r="50" spans="1:25" ht="15" customHeight="1">
      <c r="A50" s="34" t="s">
        <v>51</v>
      </c>
      <c r="B50" s="35">
        <v>1.97</v>
      </c>
      <c r="C50" s="34" t="s">
        <v>51</v>
      </c>
      <c r="D50" s="35">
        <v>1.7453467403402714</v>
      </c>
      <c r="E50" s="34" t="s">
        <v>51</v>
      </c>
      <c r="F50" s="35">
        <v>1.7381481466703737</v>
      </c>
      <c r="G50" s="34" t="s">
        <v>51</v>
      </c>
      <c r="H50" s="35">
        <v>1.897621729690147</v>
      </c>
      <c r="I50" s="34" t="s">
        <v>51</v>
      </c>
      <c r="J50" s="35">
        <v>2.2640295911976169</v>
      </c>
      <c r="K50" s="26">
        <v>47</v>
      </c>
      <c r="L50" s="36">
        <f t="shared" si="0"/>
        <v>2.2640295911976169</v>
      </c>
      <c r="M50" s="36">
        <f t="shared" si="1"/>
        <v>1.897621729690147</v>
      </c>
      <c r="N50" s="36">
        <f t="shared" si="2"/>
        <v>1.7381481466703737</v>
      </c>
      <c r="O50" s="36">
        <f t="shared" si="3"/>
        <v>1.7453467403402714</v>
      </c>
      <c r="P50" s="36">
        <f t="shared" si="4"/>
        <v>1.97</v>
      </c>
      <c r="Q50" s="36">
        <f t="shared" si="5"/>
        <v>1.97</v>
      </c>
      <c r="R50" s="36">
        <f t="shared" si="6"/>
        <v>1.9230292415796817</v>
      </c>
      <c r="T50" s="34" t="s">
        <v>51</v>
      </c>
      <c r="U50" s="1">
        <f t="shared" si="7"/>
        <v>1.97</v>
      </c>
      <c r="W50" s="65" t="s">
        <v>51</v>
      </c>
      <c r="X50" s="66">
        <v>1.52</v>
      </c>
      <c r="Y50" s="66">
        <v>1.97</v>
      </c>
    </row>
    <row r="51" spans="1:25" ht="15" customHeight="1">
      <c r="A51" s="37" t="s">
        <v>52</v>
      </c>
      <c r="B51" s="38">
        <v>2.29</v>
      </c>
      <c r="C51" s="37" t="s">
        <v>52</v>
      </c>
      <c r="D51" s="38">
        <v>2.1473174876566987</v>
      </c>
      <c r="E51" s="37" t="s">
        <v>52</v>
      </c>
      <c r="F51" s="38">
        <v>2.1905399862884667</v>
      </c>
      <c r="G51" s="37" t="s">
        <v>52</v>
      </c>
      <c r="H51" s="38">
        <v>2.7701592550171608</v>
      </c>
      <c r="I51" s="37" t="s">
        <v>52</v>
      </c>
      <c r="J51" s="38">
        <v>2.1691854169373666</v>
      </c>
      <c r="K51" s="39">
        <v>48</v>
      </c>
      <c r="L51" s="36">
        <f t="shared" si="0"/>
        <v>2.1691854169373666</v>
      </c>
      <c r="M51" s="36">
        <f t="shared" si="1"/>
        <v>2.7701592550171608</v>
      </c>
      <c r="N51" s="36">
        <f t="shared" si="2"/>
        <v>2.1905399862884667</v>
      </c>
      <c r="O51" s="36">
        <f t="shared" si="3"/>
        <v>2.1473174876566987</v>
      </c>
      <c r="P51" s="36">
        <f t="shared" si="4"/>
        <v>2.29</v>
      </c>
      <c r="Q51" s="36">
        <f t="shared" si="5"/>
        <v>2.29</v>
      </c>
      <c r="R51" s="36">
        <f t="shared" si="6"/>
        <v>2.3134404291799386</v>
      </c>
      <c r="T51" s="37" t="s">
        <v>52</v>
      </c>
      <c r="U51" s="1">
        <f t="shared" si="7"/>
        <v>2.29</v>
      </c>
      <c r="W51" s="67" t="s">
        <v>52</v>
      </c>
      <c r="X51" s="68">
        <v>1.45</v>
      </c>
      <c r="Y51" s="68">
        <v>2.29</v>
      </c>
    </row>
    <row r="52" spans="1:25" ht="15" customHeight="1">
      <c r="A52" s="34" t="s">
        <v>53</v>
      </c>
      <c r="B52" s="35">
        <v>2.2200000000000002</v>
      </c>
      <c r="C52" s="34" t="s">
        <v>53</v>
      </c>
      <c r="D52" s="35">
        <v>2.2859315648285823</v>
      </c>
      <c r="E52" s="34" t="s">
        <v>53</v>
      </c>
      <c r="F52" s="35">
        <v>1.9993890803558134</v>
      </c>
      <c r="G52" s="34" t="s">
        <v>53</v>
      </c>
      <c r="H52" s="35">
        <v>2.4665307088036252</v>
      </c>
      <c r="I52" s="34" t="s">
        <v>53</v>
      </c>
      <c r="J52" s="35">
        <v>2.1533781976689457</v>
      </c>
      <c r="K52" s="26">
        <v>49</v>
      </c>
      <c r="L52" s="36">
        <f t="shared" si="0"/>
        <v>2.1533781976689457</v>
      </c>
      <c r="M52" s="36">
        <f t="shared" si="1"/>
        <v>2.4665307088036252</v>
      </c>
      <c r="N52" s="36">
        <f t="shared" si="2"/>
        <v>1.9993890803558134</v>
      </c>
      <c r="O52" s="36">
        <f t="shared" si="3"/>
        <v>2.2859315648285823</v>
      </c>
      <c r="P52" s="36">
        <f t="shared" si="4"/>
        <v>2.2200000000000002</v>
      </c>
      <c r="Q52" s="36">
        <f t="shared" si="5"/>
        <v>2.2200000000000002</v>
      </c>
      <c r="R52" s="36">
        <f t="shared" si="6"/>
        <v>2.2250459103313931</v>
      </c>
      <c r="T52" s="34" t="s">
        <v>53</v>
      </c>
      <c r="U52" s="1">
        <f t="shared" si="7"/>
        <v>2.2200000000000002</v>
      </c>
      <c r="W52" s="65" t="s">
        <v>53</v>
      </c>
      <c r="X52" s="66">
        <v>1.95</v>
      </c>
      <c r="Y52" s="66">
        <v>2.2200000000000002</v>
      </c>
    </row>
    <row r="53" spans="1:25" ht="15" customHeight="1">
      <c r="A53" s="37" t="s">
        <v>54</v>
      </c>
      <c r="B53" s="38">
        <v>4.05</v>
      </c>
      <c r="C53" s="37" t="s">
        <v>54</v>
      </c>
      <c r="D53" s="38">
        <v>3.6289023643350422</v>
      </c>
      <c r="E53" s="37" t="s">
        <v>54</v>
      </c>
      <c r="F53" s="38">
        <v>2.8765729220200646</v>
      </c>
      <c r="G53" s="37" t="s">
        <v>54</v>
      </c>
      <c r="H53" s="38">
        <v>3.7565530152417037</v>
      </c>
      <c r="I53" s="37" t="s">
        <v>54</v>
      </c>
      <c r="J53" s="38">
        <v>3.7507885991198906</v>
      </c>
      <c r="K53" s="39">
        <v>50</v>
      </c>
      <c r="L53" s="36">
        <f t="shared" si="0"/>
        <v>3.7507885991198906</v>
      </c>
      <c r="M53" s="36">
        <f t="shared" si="1"/>
        <v>3.7565530152417037</v>
      </c>
      <c r="N53" s="36">
        <f t="shared" si="2"/>
        <v>2.8765729220200646</v>
      </c>
      <c r="O53" s="36">
        <f t="shared" si="3"/>
        <v>3.6289023643350422</v>
      </c>
      <c r="P53" s="36">
        <f t="shared" si="4"/>
        <v>4.05</v>
      </c>
      <c r="Q53" s="36">
        <f t="shared" si="5"/>
        <v>4.05</v>
      </c>
      <c r="R53" s="36">
        <f t="shared" si="6"/>
        <v>3.6125633801433401</v>
      </c>
      <c r="T53" s="37" t="s">
        <v>54</v>
      </c>
      <c r="U53" s="1">
        <f t="shared" si="7"/>
        <v>4.05</v>
      </c>
      <c r="W53" s="67" t="s">
        <v>54</v>
      </c>
      <c r="X53" s="68">
        <v>3.18</v>
      </c>
      <c r="Y53" s="68">
        <v>4.05</v>
      </c>
    </row>
    <row r="54" spans="1:25" ht="15" customHeight="1">
      <c r="A54" s="34" t="s">
        <v>56</v>
      </c>
      <c r="B54" s="35">
        <v>3.36</v>
      </c>
      <c r="C54" s="34" t="s">
        <v>56</v>
      </c>
      <c r="D54" s="35">
        <v>3.1366597723850731</v>
      </c>
      <c r="E54" s="34" t="s">
        <v>56</v>
      </c>
      <c r="F54" s="35">
        <v>2.8036359563336237</v>
      </c>
      <c r="G54" s="34" t="s">
        <v>56</v>
      </c>
      <c r="H54" s="35">
        <v>4.2325836309444229</v>
      </c>
      <c r="I54" s="34" t="s">
        <v>56</v>
      </c>
      <c r="J54" s="35">
        <v>3.7634352140589065</v>
      </c>
      <c r="K54" s="26">
        <v>51</v>
      </c>
      <c r="L54" s="36">
        <f t="shared" si="0"/>
        <v>3.7634352140589065</v>
      </c>
      <c r="M54" s="36">
        <f t="shared" si="1"/>
        <v>4.2325836309444229</v>
      </c>
      <c r="N54" s="36">
        <f t="shared" si="2"/>
        <v>2.8036359563336237</v>
      </c>
      <c r="O54" s="36">
        <f t="shared" si="3"/>
        <v>3.1366597723850731</v>
      </c>
      <c r="P54" s="36">
        <f t="shared" si="4"/>
        <v>3.36</v>
      </c>
      <c r="Q54" s="36">
        <f t="shared" si="5"/>
        <v>3.36</v>
      </c>
      <c r="R54" s="36">
        <f t="shared" si="6"/>
        <v>3.4592629147444049</v>
      </c>
      <c r="T54" s="34" t="s">
        <v>56</v>
      </c>
      <c r="U54" s="1">
        <f t="shared" si="7"/>
        <v>3.36</v>
      </c>
      <c r="W54" s="65" t="s">
        <v>56</v>
      </c>
      <c r="X54" s="66">
        <v>2.9</v>
      </c>
      <c r="Y54" s="66">
        <v>3.36</v>
      </c>
    </row>
    <row r="55" spans="1:25" ht="15" customHeight="1">
      <c r="A55" s="37" t="s">
        <v>57</v>
      </c>
      <c r="B55" s="38">
        <v>8.83</v>
      </c>
      <c r="C55" s="37" t="s">
        <v>57</v>
      </c>
      <c r="D55" s="38">
        <v>7.8236025165304008</v>
      </c>
      <c r="E55" s="37" t="s">
        <v>57</v>
      </c>
      <c r="F55" s="38">
        <v>8.8218402231543536</v>
      </c>
      <c r="G55" s="37" t="s">
        <v>57</v>
      </c>
      <c r="H55" s="38">
        <v>10.712564008560728</v>
      </c>
      <c r="I55" s="37" t="s">
        <v>57</v>
      </c>
      <c r="J55" s="38">
        <v>9.1451287614520353</v>
      </c>
      <c r="K55" s="39">
        <v>52</v>
      </c>
      <c r="L55" s="36">
        <f t="shared" si="0"/>
        <v>9.1451287614520353</v>
      </c>
      <c r="M55" s="36">
        <f t="shared" si="1"/>
        <v>10.712564008560728</v>
      </c>
      <c r="N55" s="36">
        <f t="shared" si="2"/>
        <v>8.8218402231543536</v>
      </c>
      <c r="O55" s="36">
        <f t="shared" si="3"/>
        <v>7.8236025165304008</v>
      </c>
      <c r="P55" s="36">
        <f t="shared" si="4"/>
        <v>8.83</v>
      </c>
      <c r="Q55" s="36">
        <f t="shared" si="5"/>
        <v>8.83</v>
      </c>
      <c r="R55" s="36">
        <f t="shared" si="6"/>
        <v>9.0666271019395026</v>
      </c>
      <c r="T55" s="37" t="s">
        <v>57</v>
      </c>
      <c r="U55" s="1">
        <f t="shared" si="7"/>
        <v>8.83</v>
      </c>
      <c r="W55" s="67" t="s">
        <v>57</v>
      </c>
      <c r="X55" s="68">
        <v>7.41</v>
      </c>
      <c r="Y55" s="68">
        <v>8.83</v>
      </c>
    </row>
    <row r="56" spans="1:25" ht="15" customHeight="1">
      <c r="A56" s="34" t="s">
        <v>58</v>
      </c>
      <c r="B56" s="35">
        <v>6.8</v>
      </c>
      <c r="C56" s="34" t="s">
        <v>58</v>
      </c>
      <c r="D56" s="35">
        <v>4.5723983683645244</v>
      </c>
      <c r="E56" s="34" t="s">
        <v>58</v>
      </c>
      <c r="F56" s="35">
        <v>4.1667659515893822</v>
      </c>
      <c r="G56" s="34" t="s">
        <v>58</v>
      </c>
      <c r="H56" s="35">
        <v>6.0737545053914861</v>
      </c>
      <c r="I56" s="34" t="s">
        <v>58</v>
      </c>
      <c r="J56" s="35">
        <v>4.4058679239396401</v>
      </c>
      <c r="K56" s="26">
        <v>53</v>
      </c>
      <c r="L56" s="36">
        <f t="shared" si="0"/>
        <v>4.4058679239396401</v>
      </c>
      <c r="M56" s="36">
        <f t="shared" si="1"/>
        <v>6.0737545053914861</v>
      </c>
      <c r="N56" s="36">
        <f t="shared" si="2"/>
        <v>4.1667659515893822</v>
      </c>
      <c r="O56" s="36">
        <f t="shared" si="3"/>
        <v>4.5723983683645244</v>
      </c>
      <c r="P56" s="36">
        <f t="shared" si="4"/>
        <v>6.8</v>
      </c>
      <c r="Q56" s="36">
        <f t="shared" si="5"/>
        <v>6.8</v>
      </c>
      <c r="R56" s="36">
        <f t="shared" si="6"/>
        <v>5.2037573498570069</v>
      </c>
      <c r="T56" s="34" t="s">
        <v>58</v>
      </c>
      <c r="U56" s="1">
        <f t="shared" si="7"/>
        <v>6.8</v>
      </c>
      <c r="W56" s="65" t="s">
        <v>58</v>
      </c>
      <c r="X56" s="66">
        <v>5.01</v>
      </c>
      <c r="Y56" s="66">
        <v>6.8</v>
      </c>
    </row>
    <row r="57" spans="1:25" ht="15" customHeight="1">
      <c r="A57" s="37" t="s">
        <v>59</v>
      </c>
      <c r="B57" s="38">
        <v>3.08</v>
      </c>
      <c r="C57" s="37" t="s">
        <v>59</v>
      </c>
      <c r="D57" s="38">
        <v>5.7988332782778809</v>
      </c>
      <c r="E57" s="37" t="s">
        <v>59</v>
      </c>
      <c r="F57" s="38">
        <v>2.6929778158528874</v>
      </c>
      <c r="G57" s="37" t="s">
        <v>59</v>
      </c>
      <c r="H57" s="38">
        <v>3.8431878573019387</v>
      </c>
      <c r="I57" s="37" t="s">
        <v>59</v>
      </c>
      <c r="J57" s="38">
        <v>1.6366148318183951</v>
      </c>
      <c r="K57" s="39">
        <v>54</v>
      </c>
      <c r="L57" s="36">
        <f t="shared" si="0"/>
        <v>1.6366148318183951</v>
      </c>
      <c r="M57" s="36">
        <f t="shared" si="1"/>
        <v>3.8431878573019387</v>
      </c>
      <c r="N57" s="36">
        <f t="shared" si="2"/>
        <v>2.6929778158528874</v>
      </c>
      <c r="O57" s="36">
        <f t="shared" si="3"/>
        <v>5.7988332782778809</v>
      </c>
      <c r="P57" s="36">
        <f t="shared" si="4"/>
        <v>3.08</v>
      </c>
      <c r="Q57" s="36">
        <f t="shared" si="5"/>
        <v>3.08</v>
      </c>
      <c r="R57" s="36">
        <f t="shared" si="6"/>
        <v>3.4103227566502206</v>
      </c>
      <c r="T57" s="37" t="s">
        <v>59</v>
      </c>
      <c r="U57" s="1">
        <f t="shared" si="7"/>
        <v>3.08</v>
      </c>
      <c r="W57" s="67" t="s">
        <v>59</v>
      </c>
      <c r="X57" s="68">
        <v>2.81</v>
      </c>
      <c r="Y57" s="68">
        <v>3.08</v>
      </c>
    </row>
    <row r="58" spans="1:25" ht="15" customHeight="1">
      <c r="A58" s="34" t="s">
        <v>60</v>
      </c>
      <c r="B58" s="35">
        <v>7.27</v>
      </c>
      <c r="C58" s="34" t="s">
        <v>60</v>
      </c>
      <c r="D58" s="35">
        <v>7.6883992348598982</v>
      </c>
      <c r="E58" s="34" t="s">
        <v>60</v>
      </c>
      <c r="F58" s="35">
        <v>7.089163968489089</v>
      </c>
      <c r="G58" s="34" t="s">
        <v>60</v>
      </c>
      <c r="H58" s="35">
        <v>7.63443291421535</v>
      </c>
      <c r="I58" s="34" t="s">
        <v>60</v>
      </c>
      <c r="J58" s="35">
        <v>5.8500495768717586</v>
      </c>
      <c r="K58" s="26">
        <v>55</v>
      </c>
      <c r="L58" s="36">
        <f t="shared" si="0"/>
        <v>5.8500495768717586</v>
      </c>
      <c r="M58" s="36">
        <f t="shared" si="1"/>
        <v>7.63443291421535</v>
      </c>
      <c r="N58" s="36">
        <f t="shared" si="2"/>
        <v>7.089163968489089</v>
      </c>
      <c r="O58" s="36">
        <f t="shared" si="3"/>
        <v>7.6883992348598982</v>
      </c>
      <c r="P58" s="36">
        <f t="shared" si="4"/>
        <v>7.27</v>
      </c>
      <c r="Q58" s="36">
        <f t="shared" si="5"/>
        <v>7.27</v>
      </c>
      <c r="R58" s="36">
        <f t="shared" si="6"/>
        <v>7.1064091388872184</v>
      </c>
      <c r="T58" s="34" t="s">
        <v>60</v>
      </c>
      <c r="U58" s="1">
        <f t="shared" si="7"/>
        <v>7.27</v>
      </c>
      <c r="W58" s="65" t="s">
        <v>60</v>
      </c>
      <c r="X58" s="66">
        <v>5.37</v>
      </c>
      <c r="Y58" s="66">
        <v>7.27</v>
      </c>
    </row>
    <row r="59" spans="1:25" ht="15" customHeight="1">
      <c r="A59" s="37" t="s">
        <v>61</v>
      </c>
      <c r="B59" s="38">
        <v>3.99</v>
      </c>
      <c r="C59" s="37" t="s">
        <v>61</v>
      </c>
      <c r="D59" s="38">
        <v>3.7178247312880899</v>
      </c>
      <c r="E59" s="37" t="s">
        <v>61</v>
      </c>
      <c r="F59" s="38">
        <v>3.3542279471986611</v>
      </c>
      <c r="G59" s="37" t="s">
        <v>61</v>
      </c>
      <c r="H59" s="38">
        <v>3.5085768384962401</v>
      </c>
      <c r="I59" s="37" t="s">
        <v>61</v>
      </c>
      <c r="J59" s="38">
        <v>2.9682893831784063</v>
      </c>
      <c r="K59" s="39">
        <v>56</v>
      </c>
      <c r="L59" s="36">
        <f t="shared" si="0"/>
        <v>2.9682893831784063</v>
      </c>
      <c r="M59" s="36">
        <f t="shared" si="1"/>
        <v>3.5085768384962401</v>
      </c>
      <c r="N59" s="36">
        <f t="shared" si="2"/>
        <v>3.3542279471986611</v>
      </c>
      <c r="O59" s="36">
        <f t="shared" si="3"/>
        <v>3.7178247312880899</v>
      </c>
      <c r="P59" s="36">
        <f t="shared" si="4"/>
        <v>3.99</v>
      </c>
      <c r="Q59" s="36">
        <f t="shared" si="5"/>
        <v>3.99</v>
      </c>
      <c r="R59" s="36">
        <f t="shared" si="6"/>
        <v>3.5077837800322795</v>
      </c>
      <c r="T59" s="37" t="s">
        <v>61</v>
      </c>
      <c r="U59" s="1">
        <f t="shared" si="7"/>
        <v>3.99</v>
      </c>
      <c r="W59" s="67" t="s">
        <v>61</v>
      </c>
      <c r="X59" s="68">
        <v>2.3199999999999998</v>
      </c>
      <c r="Y59" s="68">
        <v>3.99</v>
      </c>
    </row>
    <row r="60" spans="1:25" ht="15" customHeight="1">
      <c r="A60" s="34" t="s">
        <v>62</v>
      </c>
      <c r="B60" s="35">
        <v>5.6</v>
      </c>
      <c r="C60" s="34" t="s">
        <v>62</v>
      </c>
      <c r="D60" s="35">
        <v>5.432028178771513</v>
      </c>
      <c r="E60" s="34" t="s">
        <v>62</v>
      </c>
      <c r="F60" s="35">
        <v>5.2137880200156292</v>
      </c>
      <c r="G60" s="34" t="s">
        <v>62</v>
      </c>
      <c r="H60" s="35">
        <v>6.2469500257901061</v>
      </c>
      <c r="I60" s="34" t="s">
        <v>62</v>
      </c>
      <c r="J60" s="35">
        <v>5.6771812605489149</v>
      </c>
      <c r="K60" s="26">
        <v>57</v>
      </c>
      <c r="L60" s="36">
        <f t="shared" si="0"/>
        <v>5.6771812605489149</v>
      </c>
      <c r="M60" s="36">
        <f t="shared" si="1"/>
        <v>6.2469500257901061</v>
      </c>
      <c r="N60" s="36">
        <f t="shared" si="2"/>
        <v>5.2137880200156292</v>
      </c>
      <c r="O60" s="36">
        <f t="shared" si="3"/>
        <v>5.432028178771513</v>
      </c>
      <c r="P60" s="36">
        <f t="shared" si="4"/>
        <v>5.6</v>
      </c>
      <c r="Q60" s="36">
        <f t="shared" si="5"/>
        <v>5.6</v>
      </c>
      <c r="R60" s="36">
        <f t="shared" si="6"/>
        <v>5.6339894970252331</v>
      </c>
      <c r="T60" s="34" t="s">
        <v>62</v>
      </c>
      <c r="U60" s="1">
        <f t="shared" si="7"/>
        <v>5.6</v>
      </c>
      <c r="W60" s="65" t="s">
        <v>62</v>
      </c>
      <c r="X60" s="66">
        <v>4.5</v>
      </c>
      <c r="Y60" s="66">
        <v>5.6</v>
      </c>
    </row>
    <row r="61" spans="1:25" ht="15" customHeight="1">
      <c r="A61" s="37" t="s">
        <v>63</v>
      </c>
      <c r="B61" s="38">
        <v>2.4300000000000002</v>
      </c>
      <c r="C61" s="37" t="s">
        <v>63</v>
      </c>
      <c r="D61" s="38">
        <v>1.8229289342749488</v>
      </c>
      <c r="E61" s="37" t="s">
        <v>63</v>
      </c>
      <c r="F61" s="38">
        <v>2.0559229514925144</v>
      </c>
      <c r="G61" s="37" t="s">
        <v>63</v>
      </c>
      <c r="H61" s="38">
        <v>2.9908092938445674</v>
      </c>
      <c r="I61" s="37" t="s">
        <v>63</v>
      </c>
      <c r="J61" s="38">
        <v>1.8440865149055889</v>
      </c>
      <c r="K61" s="39">
        <v>58</v>
      </c>
      <c r="L61" s="36">
        <f t="shared" si="0"/>
        <v>1.8440865149055889</v>
      </c>
      <c r="M61" s="36">
        <f t="shared" si="1"/>
        <v>2.9908092938445674</v>
      </c>
      <c r="N61" s="36">
        <f t="shared" si="2"/>
        <v>2.0559229514925144</v>
      </c>
      <c r="O61" s="36">
        <f t="shared" si="3"/>
        <v>1.8229289342749488</v>
      </c>
      <c r="P61" s="36">
        <f t="shared" si="4"/>
        <v>2.4300000000000002</v>
      </c>
      <c r="Q61" s="36">
        <f t="shared" si="5"/>
        <v>2.4300000000000002</v>
      </c>
      <c r="R61" s="36">
        <f t="shared" si="6"/>
        <v>2.2287495389035237</v>
      </c>
      <c r="T61" s="37" t="s">
        <v>63</v>
      </c>
      <c r="U61" s="1">
        <f t="shared" si="7"/>
        <v>2.4300000000000002</v>
      </c>
      <c r="W61" s="67" t="s">
        <v>63</v>
      </c>
      <c r="X61" s="68">
        <v>1.66</v>
      </c>
      <c r="Y61" s="68">
        <v>2.4300000000000002</v>
      </c>
    </row>
    <row r="62" spans="1:25" ht="15" customHeight="1">
      <c r="A62" s="34" t="s">
        <v>64</v>
      </c>
      <c r="B62" s="35">
        <v>5.8</v>
      </c>
      <c r="C62" s="34" t="s">
        <v>64</v>
      </c>
      <c r="D62" s="35">
        <v>4.1429041232645316</v>
      </c>
      <c r="E62" s="34" t="s">
        <v>64</v>
      </c>
      <c r="F62" s="35">
        <v>4.1820108783448644</v>
      </c>
      <c r="G62" s="34" t="s">
        <v>64</v>
      </c>
      <c r="H62" s="35">
        <v>5.3299475037890378</v>
      </c>
      <c r="I62" s="34" t="s">
        <v>64</v>
      </c>
      <c r="J62" s="35">
        <v>3.4689841818668179</v>
      </c>
      <c r="K62" s="26">
        <v>59</v>
      </c>
      <c r="L62" s="36">
        <f t="shared" si="0"/>
        <v>3.4689841818668179</v>
      </c>
      <c r="M62" s="36">
        <f t="shared" si="1"/>
        <v>5.3299475037890378</v>
      </c>
      <c r="N62" s="36">
        <f t="shared" si="2"/>
        <v>4.1820108783448644</v>
      </c>
      <c r="O62" s="36">
        <f t="shared" si="3"/>
        <v>4.1429041232645316</v>
      </c>
      <c r="P62" s="36">
        <f t="shared" si="4"/>
        <v>5.8</v>
      </c>
      <c r="Q62" s="36">
        <f t="shared" si="5"/>
        <v>5.8</v>
      </c>
      <c r="R62" s="36">
        <f t="shared" si="6"/>
        <v>4.5847693374530509</v>
      </c>
      <c r="T62" s="34" t="s">
        <v>64</v>
      </c>
      <c r="U62" s="1">
        <f t="shared" si="7"/>
        <v>5.8</v>
      </c>
      <c r="W62" s="65" t="s">
        <v>64</v>
      </c>
      <c r="X62" s="66">
        <v>4.87</v>
      </c>
      <c r="Y62" s="66">
        <v>5.8</v>
      </c>
    </row>
    <row r="63" spans="1:25" ht="15" customHeight="1">
      <c r="A63" s="37" t="s">
        <v>65</v>
      </c>
      <c r="B63" s="38">
        <v>2.41</v>
      </c>
      <c r="C63" s="37" t="s">
        <v>65</v>
      </c>
      <c r="D63" s="38">
        <v>2.2762538504348782</v>
      </c>
      <c r="E63" s="37" t="s">
        <v>65</v>
      </c>
      <c r="F63" s="38">
        <v>1.9452104221624353</v>
      </c>
      <c r="G63" s="37" t="s">
        <v>65</v>
      </c>
      <c r="H63" s="38">
        <v>2.6582348220137821</v>
      </c>
      <c r="I63" s="37" t="s">
        <v>65</v>
      </c>
      <c r="J63" s="38">
        <v>2.3630249844465139</v>
      </c>
      <c r="K63" s="39">
        <v>60</v>
      </c>
      <c r="L63" s="36">
        <f t="shared" si="0"/>
        <v>2.3630249844465139</v>
      </c>
      <c r="M63" s="36">
        <f t="shared" si="1"/>
        <v>2.6582348220137821</v>
      </c>
      <c r="N63" s="36">
        <f t="shared" si="2"/>
        <v>1.9452104221624353</v>
      </c>
      <c r="O63" s="36">
        <f t="shared" si="3"/>
        <v>2.2762538504348782</v>
      </c>
      <c r="P63" s="36">
        <f t="shared" si="4"/>
        <v>2.41</v>
      </c>
      <c r="Q63" s="36">
        <f t="shared" si="5"/>
        <v>2.41</v>
      </c>
      <c r="R63" s="36">
        <f t="shared" si="6"/>
        <v>2.3305448158115221</v>
      </c>
      <c r="T63" s="37" t="s">
        <v>65</v>
      </c>
      <c r="U63" s="1">
        <f t="shared" si="7"/>
        <v>2.41</v>
      </c>
      <c r="W63" s="67" t="s">
        <v>65</v>
      </c>
      <c r="X63" s="68">
        <v>1.53</v>
      </c>
      <c r="Y63" s="68">
        <v>2.41</v>
      </c>
    </row>
    <row r="64" spans="1:25" ht="15" customHeight="1">
      <c r="A64" s="34" t="s">
        <v>66</v>
      </c>
      <c r="B64" s="35">
        <v>13.08</v>
      </c>
      <c r="C64" s="34" t="s">
        <v>66</v>
      </c>
      <c r="D64" s="35">
        <v>9.2826102174675373</v>
      </c>
      <c r="E64" s="34" t="s">
        <v>66</v>
      </c>
      <c r="F64" s="35">
        <v>11.638031982207613</v>
      </c>
      <c r="G64" s="34" t="s">
        <v>66</v>
      </c>
      <c r="H64" s="35">
        <v>10.798983912893926</v>
      </c>
      <c r="I64" s="34" t="s">
        <v>66</v>
      </c>
      <c r="J64" s="35">
        <v>11.702824620447212</v>
      </c>
      <c r="K64" s="26">
        <v>61</v>
      </c>
      <c r="L64" s="36">
        <f t="shared" si="0"/>
        <v>11.702824620447212</v>
      </c>
      <c r="M64" s="36">
        <f t="shared" si="1"/>
        <v>10.798983912893926</v>
      </c>
      <c r="N64" s="36">
        <f t="shared" si="2"/>
        <v>11.638031982207613</v>
      </c>
      <c r="O64" s="36">
        <f t="shared" si="3"/>
        <v>9.2826102174675373</v>
      </c>
      <c r="P64" s="36">
        <f t="shared" si="4"/>
        <v>13.08</v>
      </c>
      <c r="Q64" s="36">
        <f t="shared" si="5"/>
        <v>13.08</v>
      </c>
      <c r="R64" s="36">
        <f t="shared" si="6"/>
        <v>11.300490146603256</v>
      </c>
      <c r="T64" s="34" t="s">
        <v>66</v>
      </c>
      <c r="U64" s="1">
        <f t="shared" si="7"/>
        <v>13.08</v>
      </c>
      <c r="W64" s="65" t="s">
        <v>66</v>
      </c>
      <c r="X64" s="66">
        <v>12.61</v>
      </c>
      <c r="Y64" s="66">
        <v>13.08</v>
      </c>
    </row>
    <row r="65" spans="1:25" ht="15" customHeight="1">
      <c r="A65" s="37" t="s">
        <v>67</v>
      </c>
      <c r="B65" s="38">
        <v>4.57</v>
      </c>
      <c r="C65" s="37" t="s">
        <v>67</v>
      </c>
      <c r="D65" s="38">
        <v>3.9012918901377094</v>
      </c>
      <c r="E65" s="37" t="s">
        <v>67</v>
      </c>
      <c r="F65" s="38">
        <v>4.2146098101641218</v>
      </c>
      <c r="G65" s="37" t="s">
        <v>68</v>
      </c>
      <c r="H65" s="38">
        <v>4.8970432829145123</v>
      </c>
      <c r="I65" s="37" t="s">
        <v>68</v>
      </c>
      <c r="J65" s="38">
        <v>4.0707826877336668</v>
      </c>
      <c r="K65" s="39">
        <v>62</v>
      </c>
      <c r="L65" s="36">
        <f t="shared" si="0"/>
        <v>4.0707826877336668</v>
      </c>
      <c r="M65" s="36">
        <f t="shared" si="1"/>
        <v>4.8970432829145123</v>
      </c>
      <c r="N65" s="36">
        <f t="shared" si="2"/>
        <v>4.2146098101641218</v>
      </c>
      <c r="O65" s="36">
        <f t="shared" si="3"/>
        <v>3.9012918901377094</v>
      </c>
      <c r="P65" s="36">
        <f t="shared" si="4"/>
        <v>4.57</v>
      </c>
      <c r="Q65" s="36">
        <f t="shared" si="5"/>
        <v>4.57</v>
      </c>
      <c r="R65" s="36">
        <f t="shared" si="6"/>
        <v>4.3307455341900019</v>
      </c>
      <c r="T65" s="37" t="s">
        <v>67</v>
      </c>
      <c r="U65" s="1">
        <f t="shared" si="7"/>
        <v>4.57</v>
      </c>
      <c r="W65" s="67" t="s">
        <v>67</v>
      </c>
      <c r="X65" s="68">
        <v>3.27</v>
      </c>
      <c r="Y65" s="68">
        <v>4.57</v>
      </c>
    </row>
    <row r="66" spans="1:25" ht="15" customHeight="1">
      <c r="A66" s="34" t="s">
        <v>69</v>
      </c>
      <c r="B66" s="35">
        <v>1.97</v>
      </c>
      <c r="C66" s="34" t="s">
        <v>69</v>
      </c>
      <c r="D66" s="35">
        <v>2.0244172998350325</v>
      </c>
      <c r="E66" s="34" t="s">
        <v>69</v>
      </c>
      <c r="F66" s="35">
        <v>1.8689069132982736</v>
      </c>
      <c r="G66" s="34" t="s">
        <v>69</v>
      </c>
      <c r="H66" s="35">
        <v>2.2539534015785403</v>
      </c>
      <c r="I66" s="34" t="s">
        <v>69</v>
      </c>
      <c r="J66" s="35">
        <v>2.1650397296185266</v>
      </c>
      <c r="K66" s="26">
        <v>63</v>
      </c>
      <c r="L66" s="36">
        <f t="shared" si="0"/>
        <v>2.1650397296185266</v>
      </c>
      <c r="M66" s="36">
        <f t="shared" si="1"/>
        <v>2.2539534015785403</v>
      </c>
      <c r="N66" s="36">
        <f t="shared" si="2"/>
        <v>1.8689069132982736</v>
      </c>
      <c r="O66" s="36">
        <f t="shared" si="3"/>
        <v>2.0244172998350325</v>
      </c>
      <c r="P66" s="36">
        <f t="shared" si="4"/>
        <v>1.97</v>
      </c>
      <c r="Q66" s="36">
        <f t="shared" si="5"/>
        <v>1.97</v>
      </c>
      <c r="R66" s="36">
        <f t="shared" si="6"/>
        <v>2.0564634688660748</v>
      </c>
      <c r="T66" s="34" t="s">
        <v>69</v>
      </c>
      <c r="U66" s="1">
        <f t="shared" si="7"/>
        <v>1.97</v>
      </c>
      <c r="W66" s="65" t="s">
        <v>69</v>
      </c>
      <c r="X66" s="66">
        <v>1.19</v>
      </c>
      <c r="Y66" s="66">
        <v>1.97</v>
      </c>
    </row>
    <row r="67" spans="1:25" ht="15" customHeight="1">
      <c r="A67" s="37" t="s">
        <v>70</v>
      </c>
      <c r="B67" s="38">
        <v>6.94</v>
      </c>
      <c r="C67" s="37" t="s">
        <v>70</v>
      </c>
      <c r="D67" s="38">
        <v>4.7894041772766673</v>
      </c>
      <c r="E67" s="37" t="s">
        <v>70</v>
      </c>
      <c r="F67" s="38">
        <v>3.1908923450347926</v>
      </c>
      <c r="G67" s="37" t="s">
        <v>70</v>
      </c>
      <c r="H67" s="38">
        <v>8.5496947825356315</v>
      </c>
      <c r="I67" s="37" t="s">
        <v>70</v>
      </c>
      <c r="J67" s="38">
        <v>6.2985483160135214</v>
      </c>
      <c r="K67" s="39">
        <v>64</v>
      </c>
      <c r="L67" s="36">
        <f t="shared" si="0"/>
        <v>6.2985483160135214</v>
      </c>
      <c r="M67" s="36">
        <f t="shared" si="1"/>
        <v>8.5496947825356315</v>
      </c>
      <c r="N67" s="36">
        <f t="shared" si="2"/>
        <v>3.1908923450347926</v>
      </c>
      <c r="O67" s="36">
        <f t="shared" si="3"/>
        <v>4.7894041772766673</v>
      </c>
      <c r="P67" s="36">
        <f t="shared" si="4"/>
        <v>6.94</v>
      </c>
      <c r="Q67" s="36">
        <f t="shared" si="5"/>
        <v>6.94</v>
      </c>
      <c r="R67" s="36">
        <f t="shared" si="6"/>
        <v>5.9537079241721225</v>
      </c>
      <c r="T67" s="37" t="s">
        <v>70</v>
      </c>
      <c r="U67" s="1">
        <f t="shared" si="7"/>
        <v>6.94</v>
      </c>
      <c r="W67" s="67" t="s">
        <v>70</v>
      </c>
      <c r="X67" s="68">
        <v>5.0599999999999996</v>
      </c>
      <c r="Y67" s="68">
        <v>6.94</v>
      </c>
    </row>
    <row r="68" spans="1:25" ht="15" customHeight="1">
      <c r="A68" s="34" t="s">
        <v>71</v>
      </c>
      <c r="B68" s="35">
        <v>5.5</v>
      </c>
      <c r="C68" s="34" t="s">
        <v>71</v>
      </c>
      <c r="D68" s="35">
        <v>3.2177637276773519</v>
      </c>
      <c r="E68" s="34" t="s">
        <v>71</v>
      </c>
      <c r="F68" s="35">
        <v>3.7517318113720739</v>
      </c>
      <c r="G68" s="34" t="s">
        <v>71</v>
      </c>
      <c r="H68" s="35">
        <v>5.2618137629836914</v>
      </c>
      <c r="I68" s="34" t="s">
        <v>71</v>
      </c>
      <c r="J68" s="35">
        <v>8.5383506074544862</v>
      </c>
      <c r="K68" s="26">
        <v>65</v>
      </c>
      <c r="L68" s="36">
        <f t="shared" si="0"/>
        <v>8.5383506074544862</v>
      </c>
      <c r="M68" s="36">
        <f t="shared" si="1"/>
        <v>5.2618137629836914</v>
      </c>
      <c r="N68" s="36">
        <f t="shared" si="2"/>
        <v>3.7517318113720739</v>
      </c>
      <c r="O68" s="36">
        <f t="shared" si="3"/>
        <v>3.2177637276773519</v>
      </c>
      <c r="P68" s="36">
        <f t="shared" si="4"/>
        <v>5.5</v>
      </c>
      <c r="Q68" s="36">
        <f t="shared" si="5"/>
        <v>5.5</v>
      </c>
      <c r="R68" s="36">
        <f t="shared" si="6"/>
        <v>5.2539319818975212</v>
      </c>
      <c r="T68" s="34" t="s">
        <v>71</v>
      </c>
      <c r="U68" s="1">
        <f t="shared" si="7"/>
        <v>5.5</v>
      </c>
      <c r="W68" s="65" t="s">
        <v>71</v>
      </c>
      <c r="X68" s="66">
        <v>5.35</v>
      </c>
      <c r="Y68" s="66">
        <v>5.5</v>
      </c>
    </row>
    <row r="69" spans="1:25" ht="15" customHeight="1">
      <c r="A69" s="37" t="s">
        <v>72</v>
      </c>
      <c r="B69" s="38">
        <v>6.95</v>
      </c>
      <c r="C69" s="37" t="s">
        <v>72</v>
      </c>
      <c r="D69" s="38">
        <v>4.9473444910657136</v>
      </c>
      <c r="E69" s="37" t="s">
        <v>72</v>
      </c>
      <c r="F69" s="38">
        <v>5.550781609913793</v>
      </c>
      <c r="G69" s="37" t="s">
        <v>72</v>
      </c>
      <c r="H69" s="38">
        <v>9.3964810820907942</v>
      </c>
      <c r="I69" s="37" t="s">
        <v>72</v>
      </c>
      <c r="J69" s="38">
        <v>6.6226446116282487</v>
      </c>
      <c r="K69" s="39">
        <v>66</v>
      </c>
      <c r="L69" s="36">
        <f t="shared" ref="L69:L96" si="8">J69</f>
        <v>6.6226446116282487</v>
      </c>
      <c r="M69" s="36">
        <f t="shared" ref="M69:M96" si="9">H69</f>
        <v>9.3964810820907942</v>
      </c>
      <c r="N69" s="36">
        <f t="shared" ref="N69:N96" si="10">F69</f>
        <v>5.550781609913793</v>
      </c>
      <c r="O69" s="36">
        <f t="shared" ref="O69:O96" si="11">D69</f>
        <v>4.9473444910657136</v>
      </c>
      <c r="P69" s="36">
        <f t="shared" ref="P69:P96" si="12">B69</f>
        <v>6.95</v>
      </c>
      <c r="Q69" s="36">
        <f t="shared" ref="Q69:Q96" si="13">P69</f>
        <v>6.95</v>
      </c>
      <c r="R69" s="36">
        <f t="shared" ref="R69:R96" si="14">AVERAGE(L69:P69)</f>
        <v>6.6934503589397112</v>
      </c>
      <c r="T69" s="37" t="s">
        <v>72</v>
      </c>
      <c r="U69" s="1">
        <f t="shared" ref="U69:U96" si="15">VLOOKUP(T69,$W$4:$Y$97,3,FALSE)</f>
        <v>6.95</v>
      </c>
      <c r="W69" s="67" t="s">
        <v>72</v>
      </c>
      <c r="X69" s="68">
        <v>4.92</v>
      </c>
      <c r="Y69" s="68">
        <v>6.95</v>
      </c>
    </row>
    <row r="70" spans="1:25" ht="15" customHeight="1">
      <c r="A70" s="34" t="s">
        <v>73</v>
      </c>
      <c r="B70" s="35">
        <v>5.36</v>
      </c>
      <c r="C70" s="34" t="s">
        <v>73</v>
      </c>
      <c r="D70" s="35">
        <v>4.0976156687400636</v>
      </c>
      <c r="E70" s="34" t="s">
        <v>73</v>
      </c>
      <c r="F70" s="35">
        <v>3.7889151563102792</v>
      </c>
      <c r="G70" s="34" t="s">
        <v>73</v>
      </c>
      <c r="H70" s="35">
        <v>4.592603577267024</v>
      </c>
      <c r="I70" s="34" t="s">
        <v>73</v>
      </c>
      <c r="J70" s="35">
        <v>5.4681156426824975</v>
      </c>
      <c r="K70" s="26">
        <v>67</v>
      </c>
      <c r="L70" s="36">
        <f t="shared" si="8"/>
        <v>5.4681156426824975</v>
      </c>
      <c r="M70" s="36">
        <f t="shared" si="9"/>
        <v>4.592603577267024</v>
      </c>
      <c r="N70" s="36">
        <f t="shared" si="10"/>
        <v>3.7889151563102792</v>
      </c>
      <c r="O70" s="36">
        <f t="shared" si="11"/>
        <v>4.0976156687400636</v>
      </c>
      <c r="P70" s="36">
        <f t="shared" si="12"/>
        <v>5.36</v>
      </c>
      <c r="Q70" s="36">
        <f t="shared" si="13"/>
        <v>5.36</v>
      </c>
      <c r="R70" s="36">
        <f t="shared" si="14"/>
        <v>4.6614500089999726</v>
      </c>
      <c r="T70" s="34" t="s">
        <v>73</v>
      </c>
      <c r="U70" s="1">
        <f t="shared" si="15"/>
        <v>5.36</v>
      </c>
      <c r="W70" s="65" t="s">
        <v>73</v>
      </c>
      <c r="X70" s="66">
        <v>4.43</v>
      </c>
      <c r="Y70" s="66">
        <v>5.36</v>
      </c>
    </row>
    <row r="71" spans="1:25" ht="15" customHeight="1">
      <c r="A71" s="37" t="s">
        <v>74</v>
      </c>
      <c r="B71" s="38">
        <v>1.49</v>
      </c>
      <c r="C71" s="37" t="s">
        <v>74</v>
      </c>
      <c r="D71" s="38">
        <v>0.9653701924432998</v>
      </c>
      <c r="E71" s="37" t="s">
        <v>74</v>
      </c>
      <c r="F71" s="38">
        <v>1.5094799950529962</v>
      </c>
      <c r="G71" s="37" t="s">
        <v>74</v>
      </c>
      <c r="H71" s="38">
        <v>1.9569139143403373</v>
      </c>
      <c r="I71" s="37" t="s">
        <v>74</v>
      </c>
      <c r="J71" s="38">
        <v>2.8650766320507328</v>
      </c>
      <c r="K71" s="39">
        <v>68</v>
      </c>
      <c r="L71" s="36">
        <f t="shared" si="8"/>
        <v>2.8650766320507328</v>
      </c>
      <c r="M71" s="36">
        <f t="shared" si="9"/>
        <v>1.9569139143403373</v>
      </c>
      <c r="N71" s="36">
        <f t="shared" si="10"/>
        <v>1.5094799950529962</v>
      </c>
      <c r="O71" s="36">
        <f t="shared" si="11"/>
        <v>0.9653701924432998</v>
      </c>
      <c r="P71" s="36">
        <f t="shared" si="12"/>
        <v>1.49</v>
      </c>
      <c r="Q71" s="36">
        <f t="shared" si="13"/>
        <v>1.49</v>
      </c>
      <c r="R71" s="36">
        <f t="shared" si="14"/>
        <v>1.7573681467774733</v>
      </c>
      <c r="T71" s="37" t="s">
        <v>74</v>
      </c>
      <c r="U71" s="1">
        <f t="shared" si="15"/>
        <v>1.49</v>
      </c>
      <c r="W71" s="67" t="s">
        <v>74</v>
      </c>
      <c r="X71" s="68">
        <v>1.35</v>
      </c>
      <c r="Y71" s="68">
        <v>1.49</v>
      </c>
    </row>
    <row r="72" spans="1:25" ht="15" customHeight="1">
      <c r="A72" s="34" t="s">
        <v>75</v>
      </c>
      <c r="B72" s="35">
        <v>3.66</v>
      </c>
      <c r="C72" s="34" t="s">
        <v>75</v>
      </c>
      <c r="D72" s="35">
        <v>3.1714734730323371</v>
      </c>
      <c r="E72" s="34" t="s">
        <v>75</v>
      </c>
      <c r="F72" s="35">
        <v>2.6473881175989398</v>
      </c>
      <c r="G72" s="34" t="s">
        <v>75</v>
      </c>
      <c r="H72" s="35">
        <v>3.4593271476406513</v>
      </c>
      <c r="I72" s="34" t="s">
        <v>75</v>
      </c>
      <c r="J72" s="35">
        <v>3.415322886633982</v>
      </c>
      <c r="K72" s="26">
        <v>69</v>
      </c>
      <c r="L72" s="36">
        <f t="shared" si="8"/>
        <v>3.415322886633982</v>
      </c>
      <c r="M72" s="36">
        <f t="shared" si="9"/>
        <v>3.4593271476406513</v>
      </c>
      <c r="N72" s="36">
        <f t="shared" si="10"/>
        <v>2.6473881175989398</v>
      </c>
      <c r="O72" s="36">
        <f t="shared" si="11"/>
        <v>3.1714734730323371</v>
      </c>
      <c r="P72" s="36">
        <f t="shared" si="12"/>
        <v>3.66</v>
      </c>
      <c r="Q72" s="36">
        <f t="shared" si="13"/>
        <v>3.66</v>
      </c>
      <c r="R72" s="36">
        <f t="shared" si="14"/>
        <v>3.2707023249811824</v>
      </c>
      <c r="T72" s="34" t="s">
        <v>75</v>
      </c>
      <c r="U72" s="1">
        <f t="shared" si="15"/>
        <v>3.66</v>
      </c>
      <c r="W72" s="65" t="s">
        <v>75</v>
      </c>
      <c r="X72" s="66">
        <v>2.99</v>
      </c>
      <c r="Y72" s="66">
        <v>3.66</v>
      </c>
    </row>
    <row r="73" spans="1:25" ht="15" customHeight="1">
      <c r="A73" s="37" t="s">
        <v>77</v>
      </c>
      <c r="B73" s="38">
        <v>4.7300000000000004</v>
      </c>
      <c r="C73" s="37" t="s">
        <v>77</v>
      </c>
      <c r="D73" s="38">
        <v>3.4967386772095663</v>
      </c>
      <c r="E73" s="37" t="s">
        <v>77</v>
      </c>
      <c r="F73" s="38">
        <v>2.4499402429242836</v>
      </c>
      <c r="G73" s="37" t="s">
        <v>77</v>
      </c>
      <c r="H73" s="38">
        <v>2.8825661895087875</v>
      </c>
      <c r="I73" s="37" t="s">
        <v>77</v>
      </c>
      <c r="J73" s="38">
        <v>3.5190654652826869</v>
      </c>
      <c r="K73" s="39">
        <v>70</v>
      </c>
      <c r="L73" s="36">
        <f t="shared" si="8"/>
        <v>3.5190654652826869</v>
      </c>
      <c r="M73" s="36">
        <f t="shared" si="9"/>
        <v>2.8825661895087875</v>
      </c>
      <c r="N73" s="36">
        <f t="shared" si="10"/>
        <v>2.4499402429242836</v>
      </c>
      <c r="O73" s="36">
        <f t="shared" si="11"/>
        <v>3.4967386772095663</v>
      </c>
      <c r="P73" s="36">
        <f t="shared" si="12"/>
        <v>4.7300000000000004</v>
      </c>
      <c r="Q73" s="36">
        <f t="shared" si="13"/>
        <v>4.7300000000000004</v>
      </c>
      <c r="R73" s="36">
        <f t="shared" si="14"/>
        <v>3.4156621149850652</v>
      </c>
      <c r="T73" s="37" t="s">
        <v>77</v>
      </c>
      <c r="U73" s="1">
        <f t="shared" si="15"/>
        <v>4.7300000000000004</v>
      </c>
      <c r="W73" s="67" t="s">
        <v>77</v>
      </c>
      <c r="X73" s="68">
        <v>3.12</v>
      </c>
      <c r="Y73" s="68">
        <v>4.7300000000000004</v>
      </c>
    </row>
    <row r="74" spans="1:25" ht="15" customHeight="1">
      <c r="A74" s="34" t="s">
        <v>78</v>
      </c>
      <c r="B74" s="35">
        <v>4</v>
      </c>
      <c r="C74" s="34" t="s">
        <v>78</v>
      </c>
      <c r="D74" s="35">
        <v>2.5976216237361456</v>
      </c>
      <c r="E74" s="34" t="s">
        <v>78</v>
      </c>
      <c r="F74" s="35">
        <v>2.7042044211229448</v>
      </c>
      <c r="G74" s="34" t="s">
        <v>78</v>
      </c>
      <c r="H74" s="35">
        <v>3.3639228114056254</v>
      </c>
      <c r="I74" s="34" t="s">
        <v>78</v>
      </c>
      <c r="J74" s="35">
        <v>3.3433708585866264</v>
      </c>
      <c r="K74" s="26">
        <v>71</v>
      </c>
      <c r="L74" s="36">
        <f t="shared" si="8"/>
        <v>3.3433708585866264</v>
      </c>
      <c r="M74" s="36">
        <f t="shared" si="9"/>
        <v>3.3639228114056254</v>
      </c>
      <c r="N74" s="36">
        <f t="shared" si="10"/>
        <v>2.7042044211229448</v>
      </c>
      <c r="O74" s="36">
        <f t="shared" si="11"/>
        <v>2.5976216237361456</v>
      </c>
      <c r="P74" s="36">
        <f t="shared" si="12"/>
        <v>4</v>
      </c>
      <c r="Q74" s="36">
        <f t="shared" si="13"/>
        <v>4</v>
      </c>
      <c r="R74" s="36">
        <f t="shared" si="14"/>
        <v>3.2018239429702691</v>
      </c>
      <c r="T74" s="34" t="s">
        <v>78</v>
      </c>
      <c r="U74" s="1">
        <f t="shared" si="15"/>
        <v>4</v>
      </c>
      <c r="W74" s="65" t="s">
        <v>78</v>
      </c>
      <c r="X74" s="66">
        <v>3.46</v>
      </c>
      <c r="Y74" s="66">
        <v>4</v>
      </c>
    </row>
    <row r="75" spans="1:25" ht="15" customHeight="1">
      <c r="A75" s="37" t="s">
        <v>79</v>
      </c>
      <c r="B75" s="38">
        <v>5.18</v>
      </c>
      <c r="C75" s="37" t="s">
        <v>79</v>
      </c>
      <c r="D75" s="38">
        <v>4.3442582000226881</v>
      </c>
      <c r="E75" s="37" t="s">
        <v>79</v>
      </c>
      <c r="F75" s="38">
        <v>3.6662093449387663</v>
      </c>
      <c r="G75" s="37" t="s">
        <v>79</v>
      </c>
      <c r="H75" s="38">
        <v>4.255086701261952</v>
      </c>
      <c r="I75" s="37" t="s">
        <v>79</v>
      </c>
      <c r="J75" s="38">
        <v>4.3200893378173184</v>
      </c>
      <c r="K75" s="39">
        <v>72</v>
      </c>
      <c r="L75" s="36">
        <f t="shared" si="8"/>
        <v>4.3200893378173184</v>
      </c>
      <c r="M75" s="36">
        <f t="shared" si="9"/>
        <v>4.255086701261952</v>
      </c>
      <c r="N75" s="36">
        <f t="shared" si="10"/>
        <v>3.6662093449387663</v>
      </c>
      <c r="O75" s="36">
        <f t="shared" si="11"/>
        <v>4.3442582000226881</v>
      </c>
      <c r="P75" s="36">
        <f t="shared" si="12"/>
        <v>5.18</v>
      </c>
      <c r="Q75" s="36">
        <f t="shared" si="13"/>
        <v>5.18</v>
      </c>
      <c r="R75" s="36">
        <f t="shared" si="14"/>
        <v>4.3531287168081452</v>
      </c>
      <c r="T75" s="37" t="s">
        <v>79</v>
      </c>
      <c r="U75" s="1">
        <f t="shared" si="15"/>
        <v>5.18</v>
      </c>
      <c r="W75" s="67" t="s">
        <v>79</v>
      </c>
      <c r="X75" s="68">
        <v>3.55</v>
      </c>
      <c r="Y75" s="68">
        <v>5.18</v>
      </c>
    </row>
    <row r="76" spans="1:25" ht="15" customHeight="1">
      <c r="A76" s="34" t="s">
        <v>80</v>
      </c>
      <c r="B76" s="35">
        <v>3.15</v>
      </c>
      <c r="C76" s="34" t="s">
        <v>80</v>
      </c>
      <c r="D76" s="35">
        <v>3.1354715277325571</v>
      </c>
      <c r="E76" s="34" t="s">
        <v>80</v>
      </c>
      <c r="F76" s="35">
        <v>2.7788080715430068</v>
      </c>
      <c r="G76" s="34" t="s">
        <v>80</v>
      </c>
      <c r="H76" s="35">
        <v>3.1490985496163928</v>
      </c>
      <c r="I76" s="34" t="s">
        <v>80</v>
      </c>
      <c r="J76" s="35">
        <v>3.322571850772396</v>
      </c>
      <c r="K76" s="26">
        <v>73</v>
      </c>
      <c r="L76" s="36">
        <f t="shared" si="8"/>
        <v>3.322571850772396</v>
      </c>
      <c r="M76" s="36">
        <f t="shared" si="9"/>
        <v>3.1490985496163928</v>
      </c>
      <c r="N76" s="36">
        <f t="shared" si="10"/>
        <v>2.7788080715430068</v>
      </c>
      <c r="O76" s="36">
        <f t="shared" si="11"/>
        <v>3.1354715277325571</v>
      </c>
      <c r="P76" s="36">
        <f t="shared" si="12"/>
        <v>3.15</v>
      </c>
      <c r="Q76" s="36">
        <f t="shared" si="13"/>
        <v>3.15</v>
      </c>
      <c r="R76" s="36">
        <f t="shared" si="14"/>
        <v>3.1071899999328707</v>
      </c>
      <c r="T76" s="34" t="s">
        <v>80</v>
      </c>
      <c r="U76" s="1">
        <f t="shared" si="15"/>
        <v>3.15</v>
      </c>
      <c r="W76" s="65" t="s">
        <v>80</v>
      </c>
      <c r="X76" s="66">
        <v>2.59</v>
      </c>
      <c r="Y76" s="66">
        <v>3.15</v>
      </c>
    </row>
    <row r="77" spans="1:25" ht="15" customHeight="1">
      <c r="A77" s="37" t="s">
        <v>81</v>
      </c>
      <c r="B77" s="38">
        <v>3.5</v>
      </c>
      <c r="C77" s="37" t="s">
        <v>81</v>
      </c>
      <c r="D77" s="38">
        <v>2.8433750873772481</v>
      </c>
      <c r="E77" s="37" t="s">
        <v>81</v>
      </c>
      <c r="F77" s="38">
        <v>2.4758511441144107</v>
      </c>
      <c r="G77" s="37" t="s">
        <v>81</v>
      </c>
      <c r="H77" s="38">
        <v>4.4303030836323174</v>
      </c>
      <c r="I77" s="37" t="s">
        <v>81</v>
      </c>
      <c r="J77" s="38">
        <v>4.6163094242349905</v>
      </c>
      <c r="K77" s="39">
        <v>74</v>
      </c>
      <c r="L77" s="36">
        <f t="shared" si="8"/>
        <v>4.6163094242349905</v>
      </c>
      <c r="M77" s="36">
        <f t="shared" si="9"/>
        <v>4.4303030836323174</v>
      </c>
      <c r="N77" s="36">
        <f t="shared" si="10"/>
        <v>2.4758511441144107</v>
      </c>
      <c r="O77" s="36">
        <f t="shared" si="11"/>
        <v>2.8433750873772481</v>
      </c>
      <c r="P77" s="36">
        <f t="shared" si="12"/>
        <v>3.5</v>
      </c>
      <c r="Q77" s="36">
        <f t="shared" si="13"/>
        <v>3.5</v>
      </c>
      <c r="R77" s="36">
        <f t="shared" si="14"/>
        <v>3.573167747871794</v>
      </c>
      <c r="T77" s="37" t="s">
        <v>81</v>
      </c>
      <c r="U77" s="1">
        <f t="shared" si="15"/>
        <v>3.5</v>
      </c>
      <c r="W77" s="67" t="s">
        <v>81</v>
      </c>
      <c r="X77" s="68">
        <v>2.1800000000000002</v>
      </c>
      <c r="Y77" s="68">
        <v>3.5</v>
      </c>
    </row>
    <row r="78" spans="1:25" ht="15" customHeight="1">
      <c r="A78" s="34" t="s">
        <v>82</v>
      </c>
      <c r="B78" s="35">
        <v>7.08</v>
      </c>
      <c r="C78" s="34" t="s">
        <v>82</v>
      </c>
      <c r="D78" s="35">
        <v>5.4366347517395708</v>
      </c>
      <c r="E78" s="34" t="s">
        <v>82</v>
      </c>
      <c r="F78" s="35">
        <v>5.1708069597491937</v>
      </c>
      <c r="G78" s="34" t="s">
        <v>82</v>
      </c>
      <c r="H78" s="35">
        <v>7.0642186892375811</v>
      </c>
      <c r="I78" s="34" t="s">
        <v>82</v>
      </c>
      <c r="J78" s="35">
        <v>6.7190646021586211</v>
      </c>
      <c r="K78" s="26">
        <v>75</v>
      </c>
      <c r="L78" s="36">
        <f t="shared" si="8"/>
        <v>6.7190646021586211</v>
      </c>
      <c r="M78" s="36">
        <f t="shared" si="9"/>
        <v>7.0642186892375811</v>
      </c>
      <c r="N78" s="36">
        <f t="shared" si="10"/>
        <v>5.1708069597491937</v>
      </c>
      <c r="O78" s="36">
        <f t="shared" si="11"/>
        <v>5.4366347517395708</v>
      </c>
      <c r="P78" s="36">
        <f t="shared" si="12"/>
        <v>7.08</v>
      </c>
      <c r="Q78" s="36">
        <f t="shared" si="13"/>
        <v>7.08</v>
      </c>
      <c r="R78" s="36">
        <f t="shared" si="14"/>
        <v>6.2941450005769939</v>
      </c>
      <c r="T78" s="34" t="s">
        <v>82</v>
      </c>
      <c r="U78" s="1">
        <f t="shared" si="15"/>
        <v>7.08</v>
      </c>
      <c r="W78" s="65" t="s">
        <v>82</v>
      </c>
      <c r="X78" s="66">
        <v>6.72</v>
      </c>
      <c r="Y78" s="66">
        <v>7.08</v>
      </c>
    </row>
    <row r="79" spans="1:25" ht="15" customHeight="1">
      <c r="A79" s="37" t="s">
        <v>84</v>
      </c>
      <c r="B79" s="38">
        <v>4.97</v>
      </c>
      <c r="C79" s="37" t="s">
        <v>84</v>
      </c>
      <c r="D79" s="38">
        <v>4.1120902850793444</v>
      </c>
      <c r="E79" s="37" t="s">
        <v>84</v>
      </c>
      <c r="F79" s="38">
        <v>3.3527661733075202</v>
      </c>
      <c r="G79" s="37" t="s">
        <v>84</v>
      </c>
      <c r="H79" s="38">
        <v>4.4866568423011461</v>
      </c>
      <c r="I79" s="37" t="s">
        <v>84</v>
      </c>
      <c r="J79" s="38">
        <v>4.2043157953232315</v>
      </c>
      <c r="K79" s="39">
        <v>76</v>
      </c>
      <c r="L79" s="36">
        <f t="shared" si="8"/>
        <v>4.2043157953232315</v>
      </c>
      <c r="M79" s="36">
        <f t="shared" si="9"/>
        <v>4.4866568423011461</v>
      </c>
      <c r="N79" s="36">
        <f t="shared" si="10"/>
        <v>3.3527661733075202</v>
      </c>
      <c r="O79" s="36">
        <f t="shared" si="11"/>
        <v>4.1120902850793444</v>
      </c>
      <c r="P79" s="36">
        <f t="shared" si="12"/>
        <v>4.97</v>
      </c>
      <c r="Q79" s="36">
        <f t="shared" si="13"/>
        <v>4.97</v>
      </c>
      <c r="R79" s="36">
        <f t="shared" si="14"/>
        <v>4.2251658192022479</v>
      </c>
      <c r="T79" s="37" t="s">
        <v>84</v>
      </c>
      <c r="U79" s="1">
        <f t="shared" si="15"/>
        <v>4.97</v>
      </c>
      <c r="W79" s="67" t="s">
        <v>84</v>
      </c>
      <c r="X79" s="68">
        <v>3.71</v>
      </c>
      <c r="Y79" s="68">
        <v>4.97</v>
      </c>
    </row>
    <row r="80" spans="1:25" ht="15" customHeight="1">
      <c r="A80" s="34" t="s">
        <v>85</v>
      </c>
      <c r="B80" s="35">
        <v>1.45</v>
      </c>
      <c r="C80" s="34" t="s">
        <v>85</v>
      </c>
      <c r="D80" s="35">
        <v>3.439929451676937</v>
      </c>
      <c r="E80" s="34" t="s">
        <v>85</v>
      </c>
      <c r="F80" s="35">
        <v>3.3184524295217472</v>
      </c>
      <c r="G80" s="34" t="s">
        <v>85</v>
      </c>
      <c r="H80" s="35">
        <v>4.1337358872951917</v>
      </c>
      <c r="I80" s="34" t="s">
        <v>85</v>
      </c>
      <c r="J80" s="35">
        <v>3.544843558810427</v>
      </c>
      <c r="K80" s="26">
        <v>77</v>
      </c>
      <c r="L80" s="36">
        <f t="shared" si="8"/>
        <v>3.544843558810427</v>
      </c>
      <c r="M80" s="36">
        <f t="shared" si="9"/>
        <v>4.1337358872951917</v>
      </c>
      <c r="N80" s="36">
        <f t="shared" si="10"/>
        <v>3.3184524295217472</v>
      </c>
      <c r="O80" s="36">
        <f t="shared" si="11"/>
        <v>3.439929451676937</v>
      </c>
      <c r="P80" s="36">
        <f t="shared" si="12"/>
        <v>1.45</v>
      </c>
      <c r="Q80" s="36">
        <f t="shared" si="13"/>
        <v>1.45</v>
      </c>
      <c r="R80" s="36">
        <f t="shared" si="14"/>
        <v>3.1773922654608606</v>
      </c>
      <c r="T80" s="34" t="s">
        <v>85</v>
      </c>
      <c r="U80" s="1">
        <f t="shared" si="15"/>
        <v>1.45</v>
      </c>
      <c r="W80" s="65" t="s">
        <v>85</v>
      </c>
      <c r="X80" s="66">
        <v>0.83</v>
      </c>
      <c r="Y80" s="66">
        <v>1.45</v>
      </c>
    </row>
    <row r="81" spans="1:25" ht="15" customHeight="1">
      <c r="A81" s="37" t="s">
        <v>86</v>
      </c>
      <c r="B81" s="38">
        <v>3.99</v>
      </c>
      <c r="C81" s="37" t="s">
        <v>86</v>
      </c>
      <c r="D81" s="38">
        <v>3.3136846894001266</v>
      </c>
      <c r="E81" s="37" t="s">
        <v>86</v>
      </c>
      <c r="F81" s="38">
        <v>3.1611062873835398</v>
      </c>
      <c r="G81" s="37" t="s">
        <v>86</v>
      </c>
      <c r="H81" s="38">
        <v>4.1726187192324096</v>
      </c>
      <c r="I81" s="37" t="s">
        <v>86</v>
      </c>
      <c r="J81" s="38">
        <v>3.8698591876944426</v>
      </c>
      <c r="K81" s="39">
        <v>78</v>
      </c>
      <c r="L81" s="36">
        <f t="shared" si="8"/>
        <v>3.8698591876944426</v>
      </c>
      <c r="M81" s="36">
        <f t="shared" si="9"/>
        <v>4.1726187192324096</v>
      </c>
      <c r="N81" s="36">
        <f t="shared" si="10"/>
        <v>3.1611062873835398</v>
      </c>
      <c r="O81" s="36">
        <f t="shared" si="11"/>
        <v>3.3136846894001266</v>
      </c>
      <c r="P81" s="36">
        <f t="shared" si="12"/>
        <v>3.99</v>
      </c>
      <c r="Q81" s="36">
        <f t="shared" si="13"/>
        <v>3.99</v>
      </c>
      <c r="R81" s="36">
        <f t="shared" si="14"/>
        <v>3.7014537767421034</v>
      </c>
      <c r="T81" s="37" t="s">
        <v>86</v>
      </c>
      <c r="U81" s="1">
        <f t="shared" si="15"/>
        <v>3.99</v>
      </c>
      <c r="W81" s="67" t="s">
        <v>86</v>
      </c>
      <c r="X81" s="68">
        <v>3.77</v>
      </c>
      <c r="Y81" s="68">
        <v>3.99</v>
      </c>
    </row>
    <row r="82" spans="1:25" ht="15" customHeight="1">
      <c r="A82" s="34" t="s">
        <v>87</v>
      </c>
      <c r="B82" s="35">
        <v>4.22</v>
      </c>
      <c r="C82" s="34" t="s">
        <v>87</v>
      </c>
      <c r="D82" s="35">
        <v>3.3173790847449278</v>
      </c>
      <c r="E82" s="34" t="s">
        <v>87</v>
      </c>
      <c r="F82" s="35">
        <v>3.2624106012546732</v>
      </c>
      <c r="G82" s="34" t="s">
        <v>87</v>
      </c>
      <c r="H82" s="35">
        <v>4.7429430337541483</v>
      </c>
      <c r="I82" s="34" t="s">
        <v>87</v>
      </c>
      <c r="J82" s="35">
        <v>3.7004485585594735</v>
      </c>
      <c r="K82" s="26">
        <v>79</v>
      </c>
      <c r="L82" s="36">
        <f t="shared" si="8"/>
        <v>3.7004485585594735</v>
      </c>
      <c r="M82" s="36">
        <f t="shared" si="9"/>
        <v>4.7429430337541483</v>
      </c>
      <c r="N82" s="36">
        <f t="shared" si="10"/>
        <v>3.2624106012546732</v>
      </c>
      <c r="O82" s="36">
        <f t="shared" si="11"/>
        <v>3.3173790847449278</v>
      </c>
      <c r="P82" s="36">
        <f t="shared" si="12"/>
        <v>4.22</v>
      </c>
      <c r="Q82" s="36">
        <f t="shared" si="13"/>
        <v>4.22</v>
      </c>
      <c r="R82" s="36">
        <f t="shared" si="14"/>
        <v>3.8486362556626448</v>
      </c>
      <c r="T82" s="34" t="s">
        <v>87</v>
      </c>
      <c r="U82" s="1">
        <f t="shared" si="15"/>
        <v>4.22</v>
      </c>
      <c r="W82" s="65" t="s">
        <v>87</v>
      </c>
      <c r="X82" s="66">
        <v>4.2300000000000004</v>
      </c>
      <c r="Y82" s="66">
        <v>4.22</v>
      </c>
    </row>
    <row r="83" spans="1:25" ht="15" customHeight="1">
      <c r="A83" s="37" t="s">
        <v>88</v>
      </c>
      <c r="B83" s="38">
        <v>4.0999999999999996</v>
      </c>
      <c r="C83" s="37" t="s">
        <v>88</v>
      </c>
      <c r="D83" s="38">
        <v>6.8020702567912741</v>
      </c>
      <c r="E83" s="37" t="s">
        <v>88</v>
      </c>
      <c r="F83" s="38">
        <v>5.3510986441368145</v>
      </c>
      <c r="G83" s="37" t="s">
        <v>88</v>
      </c>
      <c r="H83" s="38">
        <v>5.7637225158932752</v>
      </c>
      <c r="I83" s="37" t="s">
        <v>88</v>
      </c>
      <c r="J83" s="38">
        <v>4.7861272148979195</v>
      </c>
      <c r="K83" s="39">
        <v>80</v>
      </c>
      <c r="L83" s="36">
        <f t="shared" si="8"/>
        <v>4.7861272148979195</v>
      </c>
      <c r="M83" s="36">
        <f t="shared" si="9"/>
        <v>5.7637225158932752</v>
      </c>
      <c r="N83" s="36">
        <f t="shared" si="10"/>
        <v>5.3510986441368145</v>
      </c>
      <c r="O83" s="36">
        <f t="shared" si="11"/>
        <v>6.8020702567912741</v>
      </c>
      <c r="P83" s="36">
        <f t="shared" si="12"/>
        <v>4.0999999999999996</v>
      </c>
      <c r="Q83" s="36">
        <f t="shared" si="13"/>
        <v>4.0999999999999996</v>
      </c>
      <c r="R83" s="36">
        <f t="shared" si="14"/>
        <v>5.3606037263438564</v>
      </c>
      <c r="T83" s="37" t="s">
        <v>88</v>
      </c>
      <c r="U83" s="1">
        <f t="shared" si="15"/>
        <v>4.0999999999999996</v>
      </c>
      <c r="W83" s="67" t="s">
        <v>88</v>
      </c>
      <c r="X83" s="68">
        <v>2.96</v>
      </c>
      <c r="Y83" s="68">
        <v>4.0999999999999996</v>
      </c>
    </row>
    <row r="84" spans="1:25" ht="15" customHeight="1">
      <c r="A84" s="34" t="s">
        <v>89</v>
      </c>
      <c r="B84" s="35">
        <v>3.31</v>
      </c>
      <c r="C84" s="34" t="s">
        <v>89</v>
      </c>
      <c r="D84" s="35">
        <v>2.9841643922026457</v>
      </c>
      <c r="E84" s="34" t="s">
        <v>89</v>
      </c>
      <c r="F84" s="35">
        <v>2.7043254799212728</v>
      </c>
      <c r="G84" s="34" t="s">
        <v>89</v>
      </c>
      <c r="H84" s="35">
        <v>3.3443974735492952</v>
      </c>
      <c r="I84" s="34" t="s">
        <v>89</v>
      </c>
      <c r="J84" s="35">
        <v>3.8538279837711582</v>
      </c>
      <c r="K84" s="26">
        <v>81</v>
      </c>
      <c r="L84" s="36">
        <f t="shared" si="8"/>
        <v>3.8538279837711582</v>
      </c>
      <c r="M84" s="36">
        <f t="shared" si="9"/>
        <v>3.3443974735492952</v>
      </c>
      <c r="N84" s="36">
        <f t="shared" si="10"/>
        <v>2.7043254799212728</v>
      </c>
      <c r="O84" s="36">
        <f t="shared" si="11"/>
        <v>2.9841643922026457</v>
      </c>
      <c r="P84" s="36">
        <f t="shared" si="12"/>
        <v>3.31</v>
      </c>
      <c r="Q84" s="36">
        <f t="shared" si="13"/>
        <v>3.31</v>
      </c>
      <c r="R84" s="36">
        <f t="shared" si="14"/>
        <v>3.2393430658888738</v>
      </c>
      <c r="T84" s="34" t="s">
        <v>89</v>
      </c>
      <c r="U84" s="1">
        <f t="shared" si="15"/>
        <v>3.31</v>
      </c>
      <c r="W84" s="65" t="s">
        <v>89</v>
      </c>
      <c r="X84" s="66">
        <v>3.25</v>
      </c>
      <c r="Y84" s="66">
        <v>3.31</v>
      </c>
    </row>
    <row r="85" spans="1:25" ht="15" customHeight="1">
      <c r="A85" s="37" t="s">
        <v>90</v>
      </c>
      <c r="B85" s="38">
        <v>7.62</v>
      </c>
      <c r="C85" s="37" t="s">
        <v>90</v>
      </c>
      <c r="D85" s="38">
        <v>6.5381808878889434</v>
      </c>
      <c r="E85" s="37" t="s">
        <v>90</v>
      </c>
      <c r="F85" s="38">
        <v>5.6489800241563515</v>
      </c>
      <c r="G85" s="37" t="s">
        <v>90</v>
      </c>
      <c r="H85" s="38">
        <v>7.5011347310033498</v>
      </c>
      <c r="I85" s="37" t="s">
        <v>90</v>
      </c>
      <c r="J85" s="38">
        <v>7.926061875952354</v>
      </c>
      <c r="K85" s="39">
        <v>82</v>
      </c>
      <c r="L85" s="36">
        <f t="shared" si="8"/>
        <v>7.926061875952354</v>
      </c>
      <c r="M85" s="36">
        <f t="shared" si="9"/>
        <v>7.5011347310033498</v>
      </c>
      <c r="N85" s="36">
        <f t="shared" si="10"/>
        <v>5.6489800241563515</v>
      </c>
      <c r="O85" s="36">
        <f t="shared" si="11"/>
        <v>6.5381808878889434</v>
      </c>
      <c r="P85" s="36">
        <f t="shared" si="12"/>
        <v>7.62</v>
      </c>
      <c r="Q85" s="36">
        <f t="shared" si="13"/>
        <v>7.62</v>
      </c>
      <c r="R85" s="36">
        <f t="shared" si="14"/>
        <v>7.0468715038001992</v>
      </c>
      <c r="T85" s="37" t="s">
        <v>90</v>
      </c>
      <c r="U85" s="1">
        <f t="shared" si="15"/>
        <v>7.62</v>
      </c>
      <c r="W85" s="67" t="s">
        <v>149</v>
      </c>
      <c r="X85" s="68">
        <v>7.65</v>
      </c>
      <c r="Y85" s="68">
        <v>7.58</v>
      </c>
    </row>
    <row r="86" spans="1:25" ht="15" customHeight="1">
      <c r="A86" s="34" t="s">
        <v>108</v>
      </c>
      <c r="B86" s="35">
        <v>5.28</v>
      </c>
      <c r="C86" s="34" t="s">
        <v>108</v>
      </c>
      <c r="D86" s="35">
        <v>4.6762546106383267</v>
      </c>
      <c r="E86" s="34" t="s">
        <v>108</v>
      </c>
      <c r="F86" s="35">
        <v>4.2666654725544113</v>
      </c>
      <c r="G86" s="34" t="s">
        <v>108</v>
      </c>
      <c r="H86" s="35">
        <v>5.2537188949717351</v>
      </c>
      <c r="I86" s="34" t="s">
        <v>108</v>
      </c>
      <c r="J86" s="35">
        <v>5.3619831070231649</v>
      </c>
      <c r="K86" s="26">
        <v>83</v>
      </c>
      <c r="L86" s="36">
        <f t="shared" si="8"/>
        <v>5.3619831070231649</v>
      </c>
      <c r="M86" s="36">
        <f t="shared" si="9"/>
        <v>5.2537188949717351</v>
      </c>
      <c r="N86" s="36">
        <f t="shared" si="10"/>
        <v>4.2666654725544113</v>
      </c>
      <c r="O86" s="36">
        <f t="shared" si="11"/>
        <v>4.6762546106383267</v>
      </c>
      <c r="P86" s="36">
        <f t="shared" si="12"/>
        <v>5.28</v>
      </c>
      <c r="Q86" s="36">
        <f t="shared" si="13"/>
        <v>5.28</v>
      </c>
      <c r="R86" s="36">
        <f t="shared" si="14"/>
        <v>4.9677244170375285</v>
      </c>
      <c r="T86" s="34" t="s">
        <v>108</v>
      </c>
      <c r="U86" s="1">
        <f t="shared" si="15"/>
        <v>5.28</v>
      </c>
      <c r="W86" s="65" t="s">
        <v>90</v>
      </c>
      <c r="X86" s="66">
        <v>6.82</v>
      </c>
      <c r="Y86" s="66">
        <v>7.62</v>
      </c>
    </row>
    <row r="87" spans="1:25" ht="15" customHeight="1">
      <c r="A87" s="37" t="s">
        <v>92</v>
      </c>
      <c r="B87" s="38">
        <v>5.29</v>
      </c>
      <c r="C87" s="37" t="s">
        <v>92</v>
      </c>
      <c r="D87" s="38">
        <v>5.5876856780673094</v>
      </c>
      <c r="E87" s="37" t="s">
        <v>92</v>
      </c>
      <c r="F87" s="38">
        <v>5.0428796056436349</v>
      </c>
      <c r="G87" s="37" t="s">
        <v>92</v>
      </c>
      <c r="H87" s="38">
        <v>4.5591358780753977</v>
      </c>
      <c r="I87" s="37" t="s">
        <v>92</v>
      </c>
      <c r="J87" s="38">
        <v>3.7516314284931993</v>
      </c>
      <c r="K87" s="39">
        <v>84</v>
      </c>
      <c r="L87" s="36">
        <f t="shared" si="8"/>
        <v>3.7516314284931993</v>
      </c>
      <c r="M87" s="36">
        <f t="shared" si="9"/>
        <v>4.5591358780753977</v>
      </c>
      <c r="N87" s="36">
        <f t="shared" si="10"/>
        <v>5.0428796056436349</v>
      </c>
      <c r="O87" s="36">
        <f t="shared" si="11"/>
        <v>5.5876856780673094</v>
      </c>
      <c r="P87" s="36">
        <f t="shared" si="12"/>
        <v>5.29</v>
      </c>
      <c r="Q87" s="36">
        <f t="shared" si="13"/>
        <v>5.29</v>
      </c>
      <c r="R87" s="36">
        <f t="shared" si="14"/>
        <v>4.8462665180559075</v>
      </c>
      <c r="T87" s="37" t="s">
        <v>92</v>
      </c>
      <c r="U87" s="1">
        <f t="shared" si="15"/>
        <v>5.29</v>
      </c>
      <c r="W87" s="67" t="s">
        <v>108</v>
      </c>
      <c r="X87" s="68">
        <v>5</v>
      </c>
      <c r="Y87" s="68">
        <v>5.28</v>
      </c>
    </row>
    <row r="88" spans="1:25" ht="15" customHeight="1">
      <c r="A88" s="34" t="s">
        <v>93</v>
      </c>
      <c r="B88" s="35">
        <v>6.32</v>
      </c>
      <c r="C88" s="34" t="s">
        <v>93</v>
      </c>
      <c r="D88" s="35">
        <v>4.4243798774079615</v>
      </c>
      <c r="E88" s="34" t="s">
        <v>93</v>
      </c>
      <c r="F88" s="35">
        <v>3.9150532288811273</v>
      </c>
      <c r="G88" s="34" t="s">
        <v>93</v>
      </c>
      <c r="H88" s="35">
        <v>6.976747557184793</v>
      </c>
      <c r="I88" s="34" t="s">
        <v>93</v>
      </c>
      <c r="J88" s="35">
        <v>5.5052001368353976</v>
      </c>
      <c r="K88" s="26">
        <v>85</v>
      </c>
      <c r="L88" s="36">
        <f t="shared" si="8"/>
        <v>5.5052001368353976</v>
      </c>
      <c r="M88" s="36">
        <f t="shared" si="9"/>
        <v>6.976747557184793</v>
      </c>
      <c r="N88" s="36">
        <f t="shared" si="10"/>
        <v>3.9150532288811273</v>
      </c>
      <c r="O88" s="36">
        <f t="shared" si="11"/>
        <v>4.4243798774079615</v>
      </c>
      <c r="P88" s="36">
        <f t="shared" si="12"/>
        <v>6.32</v>
      </c>
      <c r="Q88" s="36">
        <f t="shared" si="13"/>
        <v>6.32</v>
      </c>
      <c r="R88" s="36">
        <f t="shared" si="14"/>
        <v>5.4282761600618556</v>
      </c>
      <c r="T88" s="34" t="s">
        <v>93</v>
      </c>
      <c r="U88" s="1">
        <f t="shared" si="15"/>
        <v>6.32</v>
      </c>
      <c r="W88" s="65" t="s">
        <v>92</v>
      </c>
      <c r="X88" s="66">
        <v>4.2300000000000004</v>
      </c>
      <c r="Y88" s="66">
        <v>5.29</v>
      </c>
    </row>
    <row r="89" spans="1:25" ht="15" customHeight="1">
      <c r="A89" s="37" t="s">
        <v>94</v>
      </c>
      <c r="B89" s="38">
        <v>4.53</v>
      </c>
      <c r="C89" s="37" t="s">
        <v>94</v>
      </c>
      <c r="D89" s="38">
        <v>4.1081106517763413</v>
      </c>
      <c r="E89" s="37" t="s">
        <v>94</v>
      </c>
      <c r="F89" s="38">
        <v>3.7813576041191874</v>
      </c>
      <c r="G89" s="37" t="s">
        <v>94</v>
      </c>
      <c r="H89" s="38">
        <v>5.3128199631068922</v>
      </c>
      <c r="I89" s="37" t="s">
        <v>94</v>
      </c>
      <c r="J89" s="38">
        <v>5.1050497194778668</v>
      </c>
      <c r="K89" s="39">
        <v>86</v>
      </c>
      <c r="L89" s="36">
        <f t="shared" si="8"/>
        <v>5.1050497194778668</v>
      </c>
      <c r="M89" s="36">
        <f t="shared" si="9"/>
        <v>5.3128199631068922</v>
      </c>
      <c r="N89" s="36">
        <f t="shared" si="10"/>
        <v>3.7813576041191874</v>
      </c>
      <c r="O89" s="36">
        <f t="shared" si="11"/>
        <v>4.1081106517763413</v>
      </c>
      <c r="P89" s="36">
        <f t="shared" si="12"/>
        <v>4.53</v>
      </c>
      <c r="Q89" s="36">
        <f t="shared" si="13"/>
        <v>4.53</v>
      </c>
      <c r="R89" s="36">
        <f t="shared" si="14"/>
        <v>4.5674675876960578</v>
      </c>
      <c r="T89" s="37" t="s">
        <v>94</v>
      </c>
      <c r="U89" s="1">
        <f t="shared" si="15"/>
        <v>4.53</v>
      </c>
      <c r="W89" s="67" t="s">
        <v>93</v>
      </c>
      <c r="X89" s="68">
        <v>3.53</v>
      </c>
      <c r="Y89" s="68">
        <v>6.32</v>
      </c>
    </row>
    <row r="90" spans="1:25" ht="15" customHeight="1">
      <c r="A90" s="34" t="s">
        <v>95</v>
      </c>
      <c r="B90" s="35">
        <v>6.56</v>
      </c>
      <c r="C90" s="34" t="s">
        <v>95</v>
      </c>
      <c r="D90" s="35">
        <v>6.31040330810721</v>
      </c>
      <c r="E90" s="34" t="s">
        <v>95</v>
      </c>
      <c r="F90" s="35">
        <v>4.3934571466503147</v>
      </c>
      <c r="G90" s="34" t="s">
        <v>95</v>
      </c>
      <c r="H90" s="35">
        <v>4.13389068210265</v>
      </c>
      <c r="I90" s="34" t="s">
        <v>95</v>
      </c>
      <c r="J90" s="35">
        <v>5.8413544897342522</v>
      </c>
      <c r="K90" s="26">
        <v>87</v>
      </c>
      <c r="L90" s="36">
        <f t="shared" si="8"/>
        <v>5.8413544897342522</v>
      </c>
      <c r="M90" s="36">
        <f t="shared" si="9"/>
        <v>4.13389068210265</v>
      </c>
      <c r="N90" s="36">
        <f t="shared" si="10"/>
        <v>4.3934571466503147</v>
      </c>
      <c r="O90" s="36">
        <f t="shared" si="11"/>
        <v>6.31040330810721</v>
      </c>
      <c r="P90" s="36">
        <f t="shared" si="12"/>
        <v>6.56</v>
      </c>
      <c r="Q90" s="36">
        <f t="shared" si="13"/>
        <v>6.56</v>
      </c>
      <c r="R90" s="36">
        <f t="shared" si="14"/>
        <v>5.4478211253188853</v>
      </c>
      <c r="T90" s="34" t="s">
        <v>95</v>
      </c>
      <c r="U90" s="1">
        <f t="shared" si="15"/>
        <v>6.56</v>
      </c>
      <c r="W90" s="65" t="s">
        <v>94</v>
      </c>
      <c r="X90" s="66">
        <v>4.25</v>
      </c>
      <c r="Y90" s="66">
        <v>4.53</v>
      </c>
    </row>
    <row r="91" spans="1:25" ht="15" customHeight="1">
      <c r="A91" s="37" t="s">
        <v>96</v>
      </c>
      <c r="B91" s="38">
        <v>6.67</v>
      </c>
      <c r="C91" s="37" t="s">
        <v>96</v>
      </c>
      <c r="D91" s="38">
        <v>7.7386279294744345</v>
      </c>
      <c r="E91" s="37" t="s">
        <v>96</v>
      </c>
      <c r="F91" s="38">
        <v>6.2878270776657814</v>
      </c>
      <c r="G91" s="37" t="s">
        <v>96</v>
      </c>
      <c r="H91" s="38">
        <v>8.507274066121246</v>
      </c>
      <c r="I91" s="37" t="s">
        <v>96</v>
      </c>
      <c r="J91" s="38">
        <v>4.1333311327480127</v>
      </c>
      <c r="K91" s="39">
        <v>88</v>
      </c>
      <c r="L91" s="36">
        <f t="shared" si="8"/>
        <v>4.1333311327480127</v>
      </c>
      <c r="M91" s="36">
        <f t="shared" si="9"/>
        <v>8.507274066121246</v>
      </c>
      <c r="N91" s="36">
        <f t="shared" si="10"/>
        <v>6.2878270776657814</v>
      </c>
      <c r="O91" s="36">
        <f t="shared" si="11"/>
        <v>7.7386279294744345</v>
      </c>
      <c r="P91" s="36">
        <f t="shared" si="12"/>
        <v>6.67</v>
      </c>
      <c r="Q91" s="36">
        <f t="shared" si="13"/>
        <v>6.67</v>
      </c>
      <c r="R91" s="36">
        <f t="shared" si="14"/>
        <v>6.6674120412018949</v>
      </c>
      <c r="T91" s="37" t="s">
        <v>96</v>
      </c>
      <c r="U91" s="1">
        <f t="shared" si="15"/>
        <v>6.67</v>
      </c>
      <c r="W91" s="67" t="s">
        <v>95</v>
      </c>
      <c r="X91" s="68">
        <v>3.99</v>
      </c>
      <c r="Y91" s="68">
        <v>6.56</v>
      </c>
    </row>
    <row r="92" spans="1:25" ht="15" customHeight="1">
      <c r="A92" s="34" t="s">
        <v>97</v>
      </c>
      <c r="B92" s="35">
        <v>2.92</v>
      </c>
      <c r="C92" s="34" t="s">
        <v>97</v>
      </c>
      <c r="D92" s="35">
        <v>2.6644184272388851</v>
      </c>
      <c r="E92" s="34" t="s">
        <v>97</v>
      </c>
      <c r="F92" s="35">
        <v>2.3988173778824802</v>
      </c>
      <c r="G92" s="34" t="s">
        <v>97</v>
      </c>
      <c r="H92" s="35">
        <v>4.2671590896953608</v>
      </c>
      <c r="I92" s="34" t="s">
        <v>97</v>
      </c>
      <c r="J92" s="35">
        <v>2.9018882675968403</v>
      </c>
      <c r="K92" s="26">
        <v>89</v>
      </c>
      <c r="L92" s="36">
        <f t="shared" si="8"/>
        <v>2.9018882675968403</v>
      </c>
      <c r="M92" s="36">
        <f t="shared" si="9"/>
        <v>4.2671590896953608</v>
      </c>
      <c r="N92" s="36">
        <f t="shared" si="10"/>
        <v>2.3988173778824802</v>
      </c>
      <c r="O92" s="36">
        <f t="shared" si="11"/>
        <v>2.6644184272388851</v>
      </c>
      <c r="P92" s="36">
        <f t="shared" si="12"/>
        <v>2.92</v>
      </c>
      <c r="Q92" s="36">
        <f t="shared" si="13"/>
        <v>2.92</v>
      </c>
      <c r="R92" s="36">
        <f t="shared" si="14"/>
        <v>3.0304566324827134</v>
      </c>
      <c r="T92" s="34" t="s">
        <v>97</v>
      </c>
      <c r="U92" s="1">
        <f t="shared" si="15"/>
        <v>2.92</v>
      </c>
      <c r="W92" s="65" t="s">
        <v>96</v>
      </c>
      <c r="X92" s="66">
        <v>5.81</v>
      </c>
      <c r="Y92" s="66">
        <v>6.67</v>
      </c>
    </row>
    <row r="93" spans="1:25" ht="15" customHeight="1">
      <c r="A93" s="37" t="s">
        <v>98</v>
      </c>
      <c r="B93" s="38">
        <v>6.39</v>
      </c>
      <c r="C93" s="37" t="s">
        <v>98</v>
      </c>
      <c r="D93" s="38">
        <v>3.4169751468269256</v>
      </c>
      <c r="E93" s="37" t="s">
        <v>98</v>
      </c>
      <c r="F93" s="38">
        <v>1.8634593873113092</v>
      </c>
      <c r="G93" s="37" t="s">
        <v>98</v>
      </c>
      <c r="H93" s="38">
        <v>3.6691948536226975</v>
      </c>
      <c r="I93" s="37" t="s">
        <v>98</v>
      </c>
      <c r="J93" s="38">
        <v>2.2665173442667386</v>
      </c>
      <c r="K93" s="39">
        <v>90</v>
      </c>
      <c r="L93" s="36">
        <f t="shared" si="8"/>
        <v>2.2665173442667386</v>
      </c>
      <c r="M93" s="36">
        <f t="shared" si="9"/>
        <v>3.6691948536226975</v>
      </c>
      <c r="N93" s="36">
        <f t="shared" si="10"/>
        <v>1.8634593873113092</v>
      </c>
      <c r="O93" s="36">
        <f t="shared" si="11"/>
        <v>3.4169751468269256</v>
      </c>
      <c r="P93" s="36">
        <f t="shared" si="12"/>
        <v>6.39</v>
      </c>
      <c r="Q93" s="36">
        <f t="shared" si="13"/>
        <v>6.39</v>
      </c>
      <c r="R93" s="36">
        <f t="shared" si="14"/>
        <v>3.5212293464055344</v>
      </c>
      <c r="T93" s="37" t="s">
        <v>98</v>
      </c>
      <c r="U93" s="1">
        <f t="shared" si="15"/>
        <v>6.39</v>
      </c>
      <c r="W93" s="67" t="s">
        <v>97</v>
      </c>
      <c r="X93" s="68">
        <v>2.2999999999999998</v>
      </c>
      <c r="Y93" s="68">
        <v>2.92</v>
      </c>
    </row>
    <row r="94" spans="1:25" ht="15" customHeight="1">
      <c r="A94" s="34" t="s">
        <v>100</v>
      </c>
      <c r="B94" s="35">
        <v>3.66</v>
      </c>
      <c r="C94" s="34" t="s">
        <v>100</v>
      </c>
      <c r="D94" s="35">
        <v>3.9144451823799615</v>
      </c>
      <c r="E94" s="34" t="s">
        <v>100</v>
      </c>
      <c r="F94" s="35">
        <v>3.2018512439259901</v>
      </c>
      <c r="G94" s="34" t="s">
        <v>100</v>
      </c>
      <c r="H94" s="35">
        <v>3.8965115373474948</v>
      </c>
      <c r="I94" s="34" t="s">
        <v>100</v>
      </c>
      <c r="J94" s="35">
        <v>3.214663807547812</v>
      </c>
      <c r="K94" s="26">
        <v>91</v>
      </c>
      <c r="L94" s="36">
        <f t="shared" si="8"/>
        <v>3.214663807547812</v>
      </c>
      <c r="M94" s="36">
        <f t="shared" si="9"/>
        <v>3.8965115373474948</v>
      </c>
      <c r="N94" s="36">
        <f t="shared" si="10"/>
        <v>3.2018512439259901</v>
      </c>
      <c r="O94" s="36">
        <f t="shared" si="11"/>
        <v>3.9144451823799615</v>
      </c>
      <c r="P94" s="36">
        <f t="shared" si="12"/>
        <v>3.66</v>
      </c>
      <c r="Q94" s="36">
        <f t="shared" si="13"/>
        <v>3.66</v>
      </c>
      <c r="R94" s="36">
        <f t="shared" si="14"/>
        <v>3.577494354240252</v>
      </c>
      <c r="T94" s="34" t="s">
        <v>100</v>
      </c>
      <c r="U94" s="1">
        <f t="shared" si="15"/>
        <v>3.66</v>
      </c>
      <c r="W94" s="65" t="s">
        <v>98</v>
      </c>
      <c r="X94" s="66">
        <v>5.38</v>
      </c>
      <c r="Y94" s="66">
        <v>6.39</v>
      </c>
    </row>
    <row r="95" spans="1:25" ht="15" customHeight="1">
      <c r="A95" s="37" t="s">
        <v>101</v>
      </c>
      <c r="B95" s="38">
        <v>1.33</v>
      </c>
      <c r="C95" s="37" t="s">
        <v>101</v>
      </c>
      <c r="D95" s="38">
        <v>1.3986094397439266</v>
      </c>
      <c r="E95" s="37" t="s">
        <v>101</v>
      </c>
      <c r="F95" s="38">
        <v>1.3776936756937697</v>
      </c>
      <c r="G95" s="37" t="s">
        <v>101</v>
      </c>
      <c r="H95" s="38">
        <v>1.683165746325014</v>
      </c>
      <c r="I95" s="37" t="s">
        <v>101</v>
      </c>
      <c r="J95" s="38">
        <v>1.3474683237723573</v>
      </c>
      <c r="K95" s="39">
        <v>92</v>
      </c>
      <c r="L95" s="36">
        <f t="shared" si="8"/>
        <v>1.3474683237723573</v>
      </c>
      <c r="M95" s="36">
        <f t="shared" si="9"/>
        <v>1.683165746325014</v>
      </c>
      <c r="N95" s="36">
        <f t="shared" si="10"/>
        <v>1.3776936756937697</v>
      </c>
      <c r="O95" s="36">
        <f t="shared" si="11"/>
        <v>1.3986094397439266</v>
      </c>
      <c r="P95" s="36">
        <f t="shared" si="12"/>
        <v>1.33</v>
      </c>
      <c r="Q95" s="36">
        <f t="shared" si="13"/>
        <v>1.33</v>
      </c>
      <c r="R95" s="36">
        <f t="shared" si="14"/>
        <v>1.4273874371070137</v>
      </c>
      <c r="T95" s="37" t="s">
        <v>101</v>
      </c>
      <c r="U95" s="1">
        <f t="shared" si="15"/>
        <v>1.33</v>
      </c>
      <c r="W95" s="67" t="s">
        <v>100</v>
      </c>
      <c r="X95" s="68">
        <v>2.13</v>
      </c>
      <c r="Y95" s="68">
        <v>3.66</v>
      </c>
    </row>
    <row r="96" spans="1:25" ht="15" customHeight="1">
      <c r="A96" s="34" t="s">
        <v>102</v>
      </c>
      <c r="B96" s="35">
        <v>2.33</v>
      </c>
      <c r="C96" s="34" t="s">
        <v>102</v>
      </c>
      <c r="D96" s="35">
        <v>1.6555809562959314</v>
      </c>
      <c r="E96" s="34" t="s">
        <v>102</v>
      </c>
      <c r="F96" s="35">
        <v>2.6503663742612487</v>
      </c>
      <c r="G96" s="34" t="s">
        <v>102</v>
      </c>
      <c r="H96" s="35">
        <v>2.0858849170508318</v>
      </c>
      <c r="I96" s="34" t="s">
        <v>102</v>
      </c>
      <c r="J96" s="35">
        <v>4.0673692708791336</v>
      </c>
      <c r="K96" s="26">
        <v>93</v>
      </c>
      <c r="L96" s="36">
        <f t="shared" si="8"/>
        <v>4.0673692708791336</v>
      </c>
      <c r="M96" s="36">
        <f t="shared" si="9"/>
        <v>2.0858849170508318</v>
      </c>
      <c r="N96" s="36">
        <f t="shared" si="10"/>
        <v>2.6503663742612487</v>
      </c>
      <c r="O96" s="36">
        <f t="shared" si="11"/>
        <v>1.6555809562959314</v>
      </c>
      <c r="P96" s="36">
        <f t="shared" si="12"/>
        <v>2.33</v>
      </c>
      <c r="Q96" s="36">
        <f t="shared" si="13"/>
        <v>2.33</v>
      </c>
      <c r="R96" s="36">
        <f t="shared" si="14"/>
        <v>2.5578403036974291</v>
      </c>
      <c r="T96" s="34" t="s">
        <v>102</v>
      </c>
      <c r="U96" s="1">
        <f t="shared" si="15"/>
        <v>2.33</v>
      </c>
      <c r="W96" s="65" t="s">
        <v>101</v>
      </c>
      <c r="X96" s="66">
        <v>0.87</v>
      </c>
      <c r="Y96" s="66">
        <v>1.33</v>
      </c>
    </row>
    <row r="97" spans="1:29" ht="15" customHeight="1">
      <c r="A97" s="40">
        <v>1</v>
      </c>
      <c r="W97" s="67" t="s">
        <v>102</v>
      </c>
      <c r="X97" s="68">
        <v>1.77</v>
      </c>
      <c r="Y97" s="68">
        <v>2.33</v>
      </c>
    </row>
    <row r="99" spans="1:29" ht="15" customHeight="1">
      <c r="S99" s="1" t="s">
        <v>3</v>
      </c>
      <c r="T99" s="47" t="s">
        <v>3</v>
      </c>
      <c r="U99" s="48">
        <v>7.936291205118815</v>
      </c>
      <c r="V99" s="47" t="s">
        <v>3</v>
      </c>
      <c r="W99" s="48">
        <v>7.4177688434796476</v>
      </c>
      <c r="X99" s="47" t="s">
        <v>3</v>
      </c>
      <c r="Y99" s="48">
        <v>6.8054323963471379</v>
      </c>
      <c r="Z99" s="47" t="s">
        <v>3</v>
      </c>
      <c r="AA99" s="48">
        <v>7.3603266305871777</v>
      </c>
      <c r="AB99" s="47" t="s">
        <v>3</v>
      </c>
      <c r="AC99" s="48">
        <v>5.4192046513269583</v>
      </c>
    </row>
    <row r="100" spans="1:29" ht="15" customHeight="1">
      <c r="S100" s="1" t="s">
        <v>4</v>
      </c>
      <c r="T100" s="47" t="s">
        <v>4</v>
      </c>
      <c r="U100" s="48">
        <v>3.8356378517499801</v>
      </c>
      <c r="V100" s="47" t="s">
        <v>4</v>
      </c>
      <c r="W100" s="48">
        <v>3.5407216273213269</v>
      </c>
      <c r="X100" s="47" t="s">
        <v>4</v>
      </c>
      <c r="Y100" s="48">
        <v>4.1389276473656311</v>
      </c>
      <c r="Z100" s="47" t="s">
        <v>4</v>
      </c>
      <c r="AA100" s="48">
        <v>3.7639568437240434</v>
      </c>
      <c r="AB100" s="47" t="s">
        <v>4</v>
      </c>
      <c r="AC100" s="48">
        <v>3.1398188374826268</v>
      </c>
    </row>
    <row r="101" spans="1:29" ht="15" customHeight="1">
      <c r="S101" s="1" t="s">
        <v>5</v>
      </c>
      <c r="T101" s="47" t="s">
        <v>5</v>
      </c>
      <c r="U101" s="48">
        <v>2.8795865365350966</v>
      </c>
      <c r="V101" s="47" t="s">
        <v>5</v>
      </c>
      <c r="W101" s="48">
        <v>3.3286075542852345</v>
      </c>
      <c r="X101" s="47" t="s">
        <v>5</v>
      </c>
      <c r="Y101" s="48">
        <v>3.9752309287561043</v>
      </c>
      <c r="Z101" s="47" t="s">
        <v>5</v>
      </c>
      <c r="AA101" s="48">
        <v>3.0935944207433779</v>
      </c>
      <c r="AB101" s="47" t="s">
        <v>5</v>
      </c>
      <c r="AC101" s="48">
        <v>3.5519860770516862</v>
      </c>
    </row>
    <row r="102" spans="1:29" ht="15" customHeight="1">
      <c r="S102" s="1" t="s">
        <v>6</v>
      </c>
      <c r="T102" s="47" t="s">
        <v>6</v>
      </c>
      <c r="U102" s="48">
        <v>4.1382936262869858</v>
      </c>
      <c r="V102" s="47" t="s">
        <v>6</v>
      </c>
      <c r="W102" s="48">
        <v>3.6836665616727045</v>
      </c>
      <c r="X102" s="47" t="s">
        <v>6</v>
      </c>
      <c r="Y102" s="48">
        <v>5.7974854470072339</v>
      </c>
      <c r="Z102" s="47" t="s">
        <v>6</v>
      </c>
      <c r="AA102" s="48">
        <v>5.0712524440524103</v>
      </c>
      <c r="AB102" s="47" t="s">
        <v>6</v>
      </c>
      <c r="AC102" s="48">
        <v>4.280610002125127</v>
      </c>
    </row>
    <row r="103" spans="1:29" ht="15" customHeight="1">
      <c r="S103" s="1" t="s">
        <v>7</v>
      </c>
      <c r="T103" s="47" t="s">
        <v>7</v>
      </c>
      <c r="U103" s="48">
        <v>4.5119485045866838</v>
      </c>
      <c r="V103" s="47" t="s">
        <v>7</v>
      </c>
      <c r="W103" s="48">
        <v>2.4550879610472869</v>
      </c>
      <c r="X103" s="47" t="s">
        <v>7</v>
      </c>
      <c r="Y103" s="48">
        <v>4.2490589979132318</v>
      </c>
      <c r="Z103" s="47" t="s">
        <v>7</v>
      </c>
      <c r="AA103" s="48">
        <v>4.9004724243871056</v>
      </c>
      <c r="AB103" s="47" t="s">
        <v>7</v>
      </c>
      <c r="AC103" s="48">
        <v>4.1141968630812933</v>
      </c>
    </row>
    <row r="104" spans="1:29" ht="15" customHeight="1">
      <c r="S104" s="1" t="s">
        <v>8</v>
      </c>
      <c r="T104" s="47" t="s">
        <v>8</v>
      </c>
      <c r="U104" s="48">
        <v>3.8699926131055031</v>
      </c>
      <c r="V104" s="47" t="s">
        <v>8</v>
      </c>
      <c r="W104" s="48">
        <v>4.1917427154165017</v>
      </c>
      <c r="X104" s="47" t="s">
        <v>8</v>
      </c>
      <c r="Y104" s="48">
        <v>4.5174999480017988</v>
      </c>
      <c r="Z104" s="47" t="s">
        <v>8</v>
      </c>
      <c r="AA104" s="48">
        <v>5.235316373418657</v>
      </c>
      <c r="AB104" s="47" t="s">
        <v>8</v>
      </c>
      <c r="AC104" s="48">
        <v>4.2167473081752513</v>
      </c>
    </row>
    <row r="105" spans="1:29" ht="15" customHeight="1">
      <c r="S105" s="1" t="s">
        <v>113</v>
      </c>
      <c r="T105" s="47" t="s">
        <v>113</v>
      </c>
      <c r="U105" s="48">
        <v>1.9169796293124521</v>
      </c>
      <c r="V105" s="47" t="s">
        <v>113</v>
      </c>
      <c r="W105" s="48">
        <v>1.9535610085298523</v>
      </c>
      <c r="X105" s="47" t="s">
        <v>113</v>
      </c>
      <c r="Y105" s="48">
        <v>2.0873420950581743</v>
      </c>
      <c r="Z105" s="47" t="s">
        <v>113</v>
      </c>
      <c r="AA105" s="48">
        <v>1.8847081138692419</v>
      </c>
      <c r="AB105" s="47" t="s">
        <v>117</v>
      </c>
      <c r="AC105" s="48">
        <v>1.6180085921169567</v>
      </c>
    </row>
    <row r="106" spans="1:29" ht="15" customHeight="1">
      <c r="S106" s="1" t="s">
        <v>114</v>
      </c>
      <c r="T106" s="47" t="s">
        <v>114</v>
      </c>
      <c r="U106" s="48">
        <v>1.8327980567762805</v>
      </c>
      <c r="V106" s="47" t="s">
        <v>114</v>
      </c>
      <c r="W106" s="48">
        <v>1.7571733493153785</v>
      </c>
      <c r="X106" s="47" t="s">
        <v>114</v>
      </c>
      <c r="Y106" s="48">
        <v>2.1361652346224815</v>
      </c>
      <c r="Z106" s="47" t="s">
        <v>114</v>
      </c>
      <c r="AA106" s="48">
        <v>2.370453932612175</v>
      </c>
      <c r="AB106" s="47" t="s">
        <v>114</v>
      </c>
      <c r="AC106" s="48">
        <v>2.2268946120471544</v>
      </c>
    </row>
    <row r="107" spans="1:29" ht="15" customHeight="1">
      <c r="S107" s="1" t="s">
        <v>9</v>
      </c>
      <c r="T107" s="47" t="s">
        <v>9</v>
      </c>
      <c r="U107" s="48">
        <v>6.7217959535008083</v>
      </c>
      <c r="V107" s="47" t="s">
        <v>9</v>
      </c>
      <c r="W107" s="48">
        <v>3.596815343357838</v>
      </c>
      <c r="X107" s="47" t="s">
        <v>9</v>
      </c>
      <c r="Y107" s="48">
        <v>5.1761222817446368</v>
      </c>
      <c r="Z107" s="47" t="s">
        <v>9</v>
      </c>
      <c r="AA107" s="48">
        <v>5.7050073446522811</v>
      </c>
      <c r="AB107" s="47" t="s">
        <v>9</v>
      </c>
      <c r="AC107" s="48">
        <v>4.2552192455797293</v>
      </c>
    </row>
    <row r="108" spans="1:29" ht="15" customHeight="1">
      <c r="S108" s="1" t="s">
        <v>10</v>
      </c>
      <c r="T108" s="47" t="s">
        <v>10</v>
      </c>
      <c r="U108" s="48">
        <v>4.2670477203710018</v>
      </c>
      <c r="V108" s="47" t="s">
        <v>10</v>
      </c>
      <c r="W108" s="48">
        <v>5.2609306657343753</v>
      </c>
      <c r="X108" s="47" t="s">
        <v>10</v>
      </c>
      <c r="Y108" s="48">
        <v>6.6816645880335868</v>
      </c>
      <c r="Z108" s="47" t="s">
        <v>10</v>
      </c>
      <c r="AA108" s="48">
        <v>7.183546024793535</v>
      </c>
      <c r="AB108" s="47" t="s">
        <v>105</v>
      </c>
      <c r="AC108" s="48">
        <v>6.4275591849134273</v>
      </c>
    </row>
    <row r="109" spans="1:29" ht="15" customHeight="1">
      <c r="S109" s="1" t="s">
        <v>11</v>
      </c>
      <c r="T109" s="47" t="s">
        <v>11</v>
      </c>
      <c r="U109" s="48">
        <v>3.2739528681637662</v>
      </c>
      <c r="V109" s="47" t="s">
        <v>11</v>
      </c>
      <c r="W109" s="48">
        <v>2.879910198457579</v>
      </c>
      <c r="X109" s="47" t="s">
        <v>11</v>
      </c>
      <c r="Y109" s="48">
        <v>3.9665416148800592</v>
      </c>
      <c r="Z109" s="47" t="s">
        <v>11</v>
      </c>
      <c r="AA109" s="48">
        <v>4.5860968263973003</v>
      </c>
      <c r="AB109" s="47" t="s">
        <v>11</v>
      </c>
      <c r="AC109" s="48">
        <v>4.5769507602039319</v>
      </c>
    </row>
    <row r="110" spans="1:29" ht="15" customHeight="1">
      <c r="S110" s="1" t="s">
        <v>115</v>
      </c>
      <c r="T110" s="47" t="s">
        <v>115</v>
      </c>
      <c r="U110" s="48">
        <v>3.3210857620878724</v>
      </c>
      <c r="V110" s="47" t="s">
        <v>115</v>
      </c>
      <c r="W110" s="48">
        <v>2.9743893800054826</v>
      </c>
      <c r="X110" s="47" t="s">
        <v>115</v>
      </c>
      <c r="Y110" s="48">
        <v>3.4453937227466711</v>
      </c>
      <c r="Z110" s="47" t="s">
        <v>115</v>
      </c>
      <c r="AA110" s="48">
        <v>3.8088209291411803</v>
      </c>
      <c r="AB110" s="47" t="s">
        <v>115</v>
      </c>
      <c r="AC110" s="48">
        <v>2.8206330856943094</v>
      </c>
    </row>
    <row r="111" spans="1:29" ht="15" customHeight="1">
      <c r="S111" s="1" t="s">
        <v>12</v>
      </c>
      <c r="T111" s="47" t="s">
        <v>12</v>
      </c>
      <c r="U111" s="48">
        <v>2.5552052717241867</v>
      </c>
      <c r="V111" s="47" t="s">
        <v>12</v>
      </c>
      <c r="W111" s="48">
        <v>2.6850344978711651</v>
      </c>
      <c r="X111" s="47" t="s">
        <v>12</v>
      </c>
      <c r="Y111" s="48">
        <v>3.7928224602778271</v>
      </c>
      <c r="Z111" s="47" t="s">
        <v>12</v>
      </c>
      <c r="AA111" s="48">
        <v>3.0580953788920375</v>
      </c>
      <c r="AB111" s="47" t="s">
        <v>12</v>
      </c>
      <c r="AC111" s="48">
        <v>2.9791681588235166</v>
      </c>
    </row>
    <row r="112" spans="1:29" ht="15" customHeight="1">
      <c r="S112" s="1" t="s">
        <v>13</v>
      </c>
      <c r="T112" s="47" t="s">
        <v>13</v>
      </c>
      <c r="U112" s="48">
        <v>4.9658033002394051</v>
      </c>
      <c r="V112" s="47" t="s">
        <v>13</v>
      </c>
      <c r="W112" s="48">
        <v>4.0592549762102212</v>
      </c>
      <c r="X112" s="47" t="s">
        <v>13</v>
      </c>
      <c r="Y112" s="48">
        <v>4.5866219098380325</v>
      </c>
      <c r="Z112" s="47" t="s">
        <v>13</v>
      </c>
      <c r="AA112" s="48">
        <v>4.879077749578733</v>
      </c>
      <c r="AB112" s="47" t="s">
        <v>13</v>
      </c>
      <c r="AC112" s="48">
        <v>2.894825609308147</v>
      </c>
    </row>
    <row r="113" spans="19:29" ht="15" customHeight="1">
      <c r="S113" s="1" t="s">
        <v>14</v>
      </c>
      <c r="T113" s="47" t="s">
        <v>14</v>
      </c>
      <c r="U113" s="48">
        <v>2.4513235695552167</v>
      </c>
      <c r="V113" s="47" t="s">
        <v>14</v>
      </c>
      <c r="W113" s="48">
        <v>2.9567087032139612</v>
      </c>
      <c r="X113" s="47" t="s">
        <v>14</v>
      </c>
      <c r="Y113" s="48">
        <v>3.6220594982179173</v>
      </c>
      <c r="Z113" s="47" t="s">
        <v>14</v>
      </c>
      <c r="AA113" s="48">
        <v>3.0427745420497909</v>
      </c>
      <c r="AB113" s="47" t="s">
        <v>14</v>
      </c>
      <c r="AC113" s="48">
        <v>3.0555369015663607</v>
      </c>
    </row>
    <row r="114" spans="19:29" ht="15" customHeight="1">
      <c r="S114" s="1" t="s">
        <v>15</v>
      </c>
      <c r="T114" s="47" t="s">
        <v>15</v>
      </c>
      <c r="U114" s="48">
        <v>5.2187920064595321</v>
      </c>
      <c r="V114" s="47" t="s">
        <v>15</v>
      </c>
      <c r="W114" s="48">
        <v>3.8647717143090659</v>
      </c>
      <c r="X114" s="47" t="s">
        <v>15</v>
      </c>
      <c r="Y114" s="48">
        <v>4.6379000510855253</v>
      </c>
      <c r="Z114" s="47" t="s">
        <v>15</v>
      </c>
      <c r="AA114" s="48">
        <v>4.6164052833665403</v>
      </c>
      <c r="AB114" s="47" t="s">
        <v>15</v>
      </c>
      <c r="AC114" s="48">
        <v>3.9937585143745427</v>
      </c>
    </row>
    <row r="115" spans="19:29" ht="15" customHeight="1">
      <c r="S115" s="1" t="s">
        <v>16</v>
      </c>
      <c r="T115" s="47" t="s">
        <v>16</v>
      </c>
      <c r="U115" s="48">
        <v>4.8174208725955223</v>
      </c>
      <c r="V115" s="47" t="s">
        <v>16</v>
      </c>
      <c r="W115" s="48">
        <v>3.2635365430638963</v>
      </c>
      <c r="X115" s="47" t="s">
        <v>16</v>
      </c>
      <c r="Y115" s="48">
        <v>3.475218578556766</v>
      </c>
      <c r="Z115" s="47" t="s">
        <v>16</v>
      </c>
      <c r="AA115" s="48">
        <v>2.4978341877180688</v>
      </c>
      <c r="AB115" s="47" t="s">
        <v>16</v>
      </c>
      <c r="AC115" s="48">
        <v>2.5224278508220777</v>
      </c>
    </row>
    <row r="116" spans="19:29" ht="15" customHeight="1">
      <c r="S116" s="1" t="s">
        <v>17</v>
      </c>
      <c r="T116" s="47" t="s">
        <v>17</v>
      </c>
      <c r="U116" s="48">
        <v>4.0332633558868691</v>
      </c>
      <c r="V116" s="47" t="s">
        <v>17</v>
      </c>
      <c r="W116" s="48">
        <v>3.7435111216341301</v>
      </c>
      <c r="X116" s="47" t="s">
        <v>17</v>
      </c>
      <c r="Y116" s="48">
        <v>4.1171265817165787</v>
      </c>
      <c r="Z116" s="47" t="s">
        <v>17</v>
      </c>
      <c r="AA116" s="48">
        <v>3.2221274853264315</v>
      </c>
      <c r="AB116" s="47" t="s">
        <v>17</v>
      </c>
      <c r="AC116" s="48">
        <v>2.82072687945637</v>
      </c>
    </row>
    <row r="117" spans="19:29" ht="15" customHeight="1">
      <c r="S117" s="1" t="s">
        <v>18</v>
      </c>
      <c r="T117" s="49" t="s">
        <v>18</v>
      </c>
      <c r="U117" s="50">
        <v>8.4702718355057023</v>
      </c>
      <c r="V117" s="49" t="s">
        <v>18</v>
      </c>
      <c r="W117" s="50">
        <v>7.733192423111821</v>
      </c>
      <c r="X117" s="49" t="s">
        <v>18</v>
      </c>
      <c r="Y117" s="50">
        <v>10.022598690466157</v>
      </c>
      <c r="Z117" s="49" t="s">
        <v>18</v>
      </c>
      <c r="AA117" s="50">
        <v>8.6580547394789811</v>
      </c>
      <c r="AB117" s="49" t="s">
        <v>18</v>
      </c>
      <c r="AC117" s="50">
        <v>5.2885899222939212</v>
      </c>
    </row>
    <row r="118" spans="19:29" ht="15" customHeight="1">
      <c r="S118" s="1" t="s">
        <v>19</v>
      </c>
      <c r="T118" s="49" t="s">
        <v>19</v>
      </c>
      <c r="U118" s="50">
        <v>4.7622983905725302</v>
      </c>
      <c r="V118" s="49" t="s">
        <v>19</v>
      </c>
      <c r="W118" s="50">
        <v>3.8000432091430625</v>
      </c>
      <c r="X118" s="49" t="s">
        <v>19</v>
      </c>
      <c r="Y118" s="50">
        <v>4.8712279840881134</v>
      </c>
      <c r="Z118" s="49" t="s">
        <v>19</v>
      </c>
      <c r="AA118" s="50">
        <v>5.2921564710703111</v>
      </c>
      <c r="AB118" s="49" t="s">
        <v>19</v>
      </c>
      <c r="AC118" s="50">
        <v>3.6829458864539166</v>
      </c>
    </row>
    <row r="119" spans="19:29" ht="15" customHeight="1">
      <c r="S119" s="1" t="s">
        <v>20</v>
      </c>
      <c r="T119" s="49" t="s">
        <v>20</v>
      </c>
      <c r="U119" s="50">
        <v>4.300821325544705</v>
      </c>
      <c r="V119" s="49" t="s">
        <v>20</v>
      </c>
      <c r="W119" s="50">
        <v>4.2941482255113481</v>
      </c>
      <c r="X119" s="49" t="s">
        <v>20</v>
      </c>
      <c r="Y119" s="50">
        <v>5.8601123665437669</v>
      </c>
      <c r="Z119" s="49" t="s">
        <v>20</v>
      </c>
      <c r="AA119" s="50">
        <v>5.1055721082444308</v>
      </c>
      <c r="AB119" s="49" t="s">
        <v>20</v>
      </c>
      <c r="AC119" s="50">
        <v>4.4615337291748149</v>
      </c>
    </row>
    <row r="120" spans="19:29" ht="15" customHeight="1">
      <c r="S120" s="1" t="s">
        <v>21</v>
      </c>
      <c r="T120" s="49" t="s">
        <v>21</v>
      </c>
      <c r="U120" s="50">
        <v>3.274370362270155</v>
      </c>
      <c r="V120" s="49" t="s">
        <v>21</v>
      </c>
      <c r="W120" s="50">
        <v>3.3445084255296464</v>
      </c>
      <c r="X120" s="49" t="s">
        <v>21</v>
      </c>
      <c r="Y120" s="50">
        <v>4.1624083498536431</v>
      </c>
      <c r="Z120" s="49" t="s">
        <v>21</v>
      </c>
      <c r="AA120" s="50">
        <v>4.1839615288676431</v>
      </c>
      <c r="AB120" s="49" t="s">
        <v>22</v>
      </c>
      <c r="AC120" s="50">
        <v>3.2700511212153449</v>
      </c>
    </row>
    <row r="121" spans="19:29" ht="15" customHeight="1">
      <c r="S121" s="1" t="s">
        <v>23</v>
      </c>
      <c r="T121" s="49" t="s">
        <v>23</v>
      </c>
      <c r="U121" s="50">
        <v>3.340675347158367</v>
      </c>
      <c r="V121" s="49" t="s">
        <v>23</v>
      </c>
      <c r="W121" s="50">
        <v>1.8351364968685402</v>
      </c>
      <c r="X121" s="49" t="s">
        <v>23</v>
      </c>
      <c r="Y121" s="50">
        <v>2.470237242289949</v>
      </c>
      <c r="Z121" s="49" t="s">
        <v>23</v>
      </c>
      <c r="AA121" s="50">
        <v>2.5502762170471658</v>
      </c>
      <c r="AB121" s="49" t="s">
        <v>23</v>
      </c>
      <c r="AC121" s="50">
        <v>1.7645815869374049</v>
      </c>
    </row>
    <row r="122" spans="19:29" ht="15" customHeight="1">
      <c r="S122" s="1" t="s">
        <v>24</v>
      </c>
      <c r="T122" s="49" t="s">
        <v>24</v>
      </c>
      <c r="U122" s="50">
        <v>6.3378778169890078</v>
      </c>
      <c r="V122" s="49" t="s">
        <v>24</v>
      </c>
      <c r="W122" s="50">
        <v>6.3679986081062934</v>
      </c>
      <c r="X122" s="49" t="s">
        <v>24</v>
      </c>
      <c r="Y122" s="50">
        <v>7.8910091702859324</v>
      </c>
      <c r="Z122" s="49" t="s">
        <v>24</v>
      </c>
      <c r="AA122" s="50">
        <v>7.3569885580463037</v>
      </c>
      <c r="AB122" s="49" t="s">
        <v>106</v>
      </c>
      <c r="AC122" s="50">
        <v>5.8240926155967507</v>
      </c>
    </row>
    <row r="123" spans="19:29" ht="15" customHeight="1">
      <c r="S123" s="1" t="s">
        <v>25</v>
      </c>
      <c r="T123" s="49" t="s">
        <v>25</v>
      </c>
      <c r="U123" s="50">
        <v>6.285456652621626</v>
      </c>
      <c r="V123" s="49" t="s">
        <v>25</v>
      </c>
      <c r="W123" s="50">
        <v>5.1650038038544137</v>
      </c>
      <c r="X123" s="49" t="s">
        <v>25</v>
      </c>
      <c r="Y123" s="50">
        <v>6.4189492741750778</v>
      </c>
      <c r="Z123" s="49" t="s">
        <v>25</v>
      </c>
      <c r="AA123" s="50">
        <v>6.1207437767517616</v>
      </c>
      <c r="AB123" s="49" t="s">
        <v>26</v>
      </c>
      <c r="AC123" s="50">
        <v>4.7108228247706361</v>
      </c>
    </row>
    <row r="124" spans="19:29" ht="15" customHeight="1">
      <c r="S124" s="1" t="s">
        <v>27</v>
      </c>
      <c r="T124" s="49" t="s">
        <v>27</v>
      </c>
      <c r="U124" s="50">
        <v>4.5716845974902762</v>
      </c>
      <c r="V124" s="49" t="s">
        <v>27</v>
      </c>
      <c r="W124" s="50">
        <v>5.1722425777230914</v>
      </c>
      <c r="X124" s="49" t="s">
        <v>27</v>
      </c>
      <c r="Y124" s="50">
        <v>5.9477179102976603</v>
      </c>
      <c r="Z124" s="49" t="s">
        <v>27</v>
      </c>
      <c r="AA124" s="50">
        <v>5.6710857955938794</v>
      </c>
      <c r="AB124" s="49" t="s">
        <v>28</v>
      </c>
      <c r="AC124" s="50">
        <v>5.3532139469757398</v>
      </c>
    </row>
    <row r="125" spans="19:29" ht="15" customHeight="1">
      <c r="S125" s="1" t="s">
        <v>29</v>
      </c>
      <c r="T125" s="49" t="s">
        <v>29</v>
      </c>
      <c r="U125" s="50">
        <v>4.8742306701554634</v>
      </c>
      <c r="V125" s="49" t="s">
        <v>29</v>
      </c>
      <c r="W125" s="50">
        <v>4.8812572958139073</v>
      </c>
      <c r="X125" s="49" t="s">
        <v>29</v>
      </c>
      <c r="Y125" s="50">
        <v>5.5541517040795298</v>
      </c>
      <c r="Z125" s="49" t="s">
        <v>29</v>
      </c>
      <c r="AA125" s="50">
        <v>5.5290299196653327</v>
      </c>
      <c r="AB125" s="49" t="s">
        <v>29</v>
      </c>
      <c r="AC125" s="50">
        <v>4.6412249050198753</v>
      </c>
    </row>
    <row r="126" spans="19:29" ht="15" customHeight="1">
      <c r="S126" s="1" t="s">
        <v>30</v>
      </c>
      <c r="T126" s="49" t="s">
        <v>30</v>
      </c>
      <c r="U126" s="50">
        <v>6.0736026562357477</v>
      </c>
      <c r="V126" s="49" t="s">
        <v>30</v>
      </c>
      <c r="W126" s="50">
        <v>5.141975678927631</v>
      </c>
      <c r="X126" s="49" t="s">
        <v>30</v>
      </c>
      <c r="Y126" s="50">
        <v>8.1100966963421097</v>
      </c>
      <c r="Z126" s="49" t="s">
        <v>30</v>
      </c>
      <c r="AA126" s="50">
        <v>8.8994652976490638</v>
      </c>
      <c r="AB126" s="49" t="s">
        <v>30</v>
      </c>
      <c r="AC126" s="50">
        <v>4.923636123067439</v>
      </c>
    </row>
    <row r="127" spans="19:29" ht="15" customHeight="1">
      <c r="S127" s="1" t="s">
        <v>31</v>
      </c>
      <c r="T127" s="49" t="s">
        <v>31</v>
      </c>
      <c r="U127" s="50">
        <v>3.9856777196599222</v>
      </c>
      <c r="V127" s="49" t="s">
        <v>31</v>
      </c>
      <c r="W127" s="50">
        <v>3.7023129196966571</v>
      </c>
      <c r="X127" s="49" t="s">
        <v>31</v>
      </c>
      <c r="Y127" s="50">
        <v>4.6024503808765216</v>
      </c>
      <c r="Z127" s="49" t="s">
        <v>31</v>
      </c>
      <c r="AA127" s="50">
        <v>4.8898749216453199</v>
      </c>
      <c r="AB127" s="49" t="s">
        <v>32</v>
      </c>
      <c r="AC127" s="50">
        <v>4.3276313416180345</v>
      </c>
    </row>
    <row r="128" spans="19:29" ht="15" customHeight="1">
      <c r="S128" s="1" t="s">
        <v>33</v>
      </c>
      <c r="T128" s="49" t="s">
        <v>33</v>
      </c>
      <c r="U128" s="50">
        <v>3.5359890279440931</v>
      </c>
      <c r="V128" s="49" t="s">
        <v>33</v>
      </c>
      <c r="W128" s="50">
        <v>3.2683716509858409</v>
      </c>
      <c r="X128" s="49" t="s">
        <v>33</v>
      </c>
      <c r="Y128" s="50">
        <v>4.2382114790788261</v>
      </c>
      <c r="Z128" s="49" t="s">
        <v>33</v>
      </c>
      <c r="AA128" s="50">
        <v>4.3424259724604344</v>
      </c>
      <c r="AB128" s="49" t="s">
        <v>34</v>
      </c>
      <c r="AC128" s="50">
        <v>3.0778086779480476</v>
      </c>
    </row>
    <row r="129" spans="19:29" ht="15" customHeight="1">
      <c r="S129" s="1" t="s">
        <v>35</v>
      </c>
      <c r="T129" s="49" t="s">
        <v>35</v>
      </c>
      <c r="U129" s="50">
        <v>6.6902374920673839</v>
      </c>
      <c r="V129" s="49" t="s">
        <v>35</v>
      </c>
      <c r="W129" s="50">
        <v>6.3978851227984768</v>
      </c>
      <c r="X129" s="49" t="s">
        <v>35</v>
      </c>
      <c r="Y129" s="50">
        <v>7.2322731960643178</v>
      </c>
      <c r="Z129" s="49" t="s">
        <v>35</v>
      </c>
      <c r="AA129" s="50">
        <v>7.1065613140669681</v>
      </c>
      <c r="AB129" s="49" t="s">
        <v>35</v>
      </c>
      <c r="AC129" s="50">
        <v>5.1874787463839898</v>
      </c>
    </row>
    <row r="130" spans="19:29" ht="15" customHeight="1">
      <c r="S130" s="1" t="s">
        <v>36</v>
      </c>
      <c r="T130" s="49" t="s">
        <v>36</v>
      </c>
      <c r="U130" s="50">
        <v>5.3123874696191615</v>
      </c>
      <c r="V130" s="49" t="s">
        <v>36</v>
      </c>
      <c r="W130" s="50">
        <v>4.5836614723781031</v>
      </c>
      <c r="X130" s="49" t="s">
        <v>36</v>
      </c>
      <c r="Y130" s="50">
        <v>6.3607771773403128</v>
      </c>
      <c r="Z130" s="49" t="s">
        <v>36</v>
      </c>
      <c r="AA130" s="50">
        <v>7.4387928269495731</v>
      </c>
      <c r="AB130" s="49" t="s">
        <v>36</v>
      </c>
      <c r="AC130" s="50">
        <v>5.5721208656884142</v>
      </c>
    </row>
    <row r="131" spans="19:29" ht="15" customHeight="1">
      <c r="S131" s="1" t="s">
        <v>37</v>
      </c>
      <c r="T131" s="49" t="s">
        <v>37</v>
      </c>
      <c r="U131" s="50">
        <v>3.6156927488129775</v>
      </c>
      <c r="V131" s="49" t="s">
        <v>37</v>
      </c>
      <c r="W131" s="50">
        <v>4.275686960532167</v>
      </c>
      <c r="X131" s="49" t="s">
        <v>37</v>
      </c>
      <c r="Y131" s="50">
        <v>4.9736623518641352</v>
      </c>
      <c r="Z131" s="49" t="s">
        <v>37</v>
      </c>
      <c r="AA131" s="50">
        <v>3.4709567080727624</v>
      </c>
      <c r="AB131" s="49" t="s">
        <v>37</v>
      </c>
      <c r="AC131" s="50">
        <v>3.1293741275362259</v>
      </c>
    </row>
    <row r="132" spans="19:29" ht="15" customHeight="1">
      <c r="S132" s="1" t="s">
        <v>116</v>
      </c>
      <c r="T132" s="49" t="s">
        <v>116</v>
      </c>
      <c r="U132" s="50">
        <v>2.5411013239118585</v>
      </c>
      <c r="V132" s="49" t="s">
        <v>116</v>
      </c>
      <c r="W132" s="50">
        <v>2.5214481705200584</v>
      </c>
      <c r="X132" s="49" t="s">
        <v>116</v>
      </c>
      <c r="Y132" s="50">
        <v>2.9800408039012942</v>
      </c>
      <c r="Z132" s="49" t="s">
        <v>116</v>
      </c>
      <c r="AA132" s="50">
        <v>3.2853985525801672</v>
      </c>
      <c r="AB132" s="49" t="s">
        <v>116</v>
      </c>
      <c r="AC132" s="50">
        <v>2.2778764415150938</v>
      </c>
    </row>
    <row r="133" spans="19:29" ht="15" customHeight="1">
      <c r="S133" s="1" t="s">
        <v>38</v>
      </c>
      <c r="T133" s="49" t="s">
        <v>38</v>
      </c>
      <c r="U133" s="50">
        <v>3.8506674573344446</v>
      </c>
      <c r="V133" s="49" t="s">
        <v>38</v>
      </c>
      <c r="W133" s="50">
        <v>3.0379003521218424</v>
      </c>
      <c r="X133" s="49" t="s">
        <v>38</v>
      </c>
      <c r="Y133" s="50">
        <v>3.8530173899956299</v>
      </c>
      <c r="Z133" s="49" t="s">
        <v>38</v>
      </c>
      <c r="AA133" s="50">
        <v>4.1141909072002631</v>
      </c>
      <c r="AB133" s="49" t="s">
        <v>38</v>
      </c>
      <c r="AC133" s="50">
        <v>3.1033405914436019</v>
      </c>
    </row>
    <row r="134" spans="19:29" ht="15" customHeight="1">
      <c r="S134" s="1" t="s">
        <v>39</v>
      </c>
      <c r="T134" s="49" t="s">
        <v>39</v>
      </c>
      <c r="U134" s="50">
        <v>6.9315945418930376</v>
      </c>
      <c r="V134" s="49" t="s">
        <v>39</v>
      </c>
      <c r="W134" s="50">
        <v>4.7689789389849748</v>
      </c>
      <c r="X134" s="49" t="s">
        <v>39</v>
      </c>
      <c r="Y134" s="50">
        <v>2.9792076671917367</v>
      </c>
      <c r="Z134" s="49" t="s">
        <v>39</v>
      </c>
      <c r="AA134" s="50">
        <v>6.4366472150613436</v>
      </c>
      <c r="AB134" s="49" t="s">
        <v>39</v>
      </c>
      <c r="AC134" s="50">
        <v>4.1198109136970338</v>
      </c>
    </row>
    <row r="135" spans="19:29" ht="15" customHeight="1">
      <c r="S135" s="1" t="s">
        <v>40</v>
      </c>
      <c r="T135" s="49" t="s">
        <v>40</v>
      </c>
      <c r="U135" s="50">
        <v>3.2189181683427202</v>
      </c>
      <c r="V135" s="49" t="s">
        <v>40</v>
      </c>
      <c r="W135" s="50">
        <v>2.8120105635401584</v>
      </c>
      <c r="X135" s="49" t="s">
        <v>40</v>
      </c>
      <c r="Y135" s="50">
        <v>5.0572171308466594</v>
      </c>
      <c r="Z135" s="49" t="s">
        <v>40</v>
      </c>
      <c r="AA135" s="50">
        <v>3.8091243365909819</v>
      </c>
      <c r="AB135" s="49" t="s">
        <v>40</v>
      </c>
      <c r="AC135" s="50">
        <v>3.8618615629306312</v>
      </c>
    </row>
    <row r="136" spans="19:29" ht="15" customHeight="1">
      <c r="S136" s="1" t="s">
        <v>107</v>
      </c>
      <c r="T136" s="49" t="s">
        <v>107</v>
      </c>
      <c r="U136" s="50">
        <v>6.0986702036571341</v>
      </c>
      <c r="V136" s="49" t="s">
        <v>107</v>
      </c>
      <c r="W136" s="50">
        <v>7.1334829557707709</v>
      </c>
      <c r="X136" s="49" t="s">
        <v>107</v>
      </c>
      <c r="Y136" s="50">
        <v>11.39573178598909</v>
      </c>
      <c r="Z136" s="49" t="s">
        <v>107</v>
      </c>
      <c r="AA136" s="50">
        <v>8.6846806497577074</v>
      </c>
      <c r="AB136" s="1" t="s">
        <v>107</v>
      </c>
      <c r="AC136" s="50">
        <v>8.3281413987936759</v>
      </c>
    </row>
    <row r="137" spans="19:29" ht="15" customHeight="1">
      <c r="S137" s="1" t="s">
        <v>41</v>
      </c>
      <c r="T137" s="49" t="s">
        <v>41</v>
      </c>
      <c r="U137" s="50">
        <v>4.5043213385876166</v>
      </c>
      <c r="V137" s="49" t="s">
        <v>41</v>
      </c>
      <c r="W137" s="50">
        <v>4.7732975715961814</v>
      </c>
      <c r="X137" s="49" t="s">
        <v>41</v>
      </c>
      <c r="Y137" s="50">
        <v>5.1693811214468921</v>
      </c>
      <c r="Z137" s="49" t="s">
        <v>41</v>
      </c>
      <c r="AA137" s="50">
        <v>4.9254094398723671</v>
      </c>
      <c r="AB137" s="49" t="s">
        <v>41</v>
      </c>
      <c r="AC137" s="50">
        <v>3.7229028556231434</v>
      </c>
    </row>
    <row r="138" spans="19:29" ht="15" customHeight="1">
      <c r="S138" s="1" t="s">
        <v>42</v>
      </c>
      <c r="T138" s="49" t="s">
        <v>42</v>
      </c>
      <c r="U138" s="50">
        <v>4.2374693712290608</v>
      </c>
      <c r="V138" s="49" t="s">
        <v>42</v>
      </c>
      <c r="W138" s="50">
        <v>3.9269061169054673</v>
      </c>
      <c r="X138" s="49" t="s">
        <v>42</v>
      </c>
      <c r="Y138" s="50">
        <v>4.8543295396523041</v>
      </c>
      <c r="Z138" s="49" t="s">
        <v>42</v>
      </c>
      <c r="AA138" s="50">
        <v>5.3538531381732319</v>
      </c>
      <c r="AB138" s="49" t="s">
        <v>43</v>
      </c>
      <c r="AC138" s="50">
        <v>3.5550045580556726</v>
      </c>
    </row>
    <row r="139" spans="19:29" ht="15" customHeight="1">
      <c r="S139" s="1" t="s">
        <v>44</v>
      </c>
      <c r="T139" s="49" t="s">
        <v>44</v>
      </c>
      <c r="U139" s="50">
        <v>4.7072749765729736</v>
      </c>
      <c r="V139" s="49" t="s">
        <v>44</v>
      </c>
      <c r="W139" s="50">
        <v>4.108453541146897</v>
      </c>
      <c r="X139" s="49" t="s">
        <v>44</v>
      </c>
      <c r="Y139" s="50">
        <v>5.3690922084470971</v>
      </c>
      <c r="Z139" s="49" t="s">
        <v>44</v>
      </c>
      <c r="AA139" s="50">
        <v>5.012372619097575</v>
      </c>
      <c r="AB139" s="49" t="s">
        <v>44</v>
      </c>
      <c r="AC139" s="50">
        <v>4.5816823621079301</v>
      </c>
    </row>
    <row r="140" spans="19:29" ht="15" customHeight="1">
      <c r="S140" s="1" t="s">
        <v>45</v>
      </c>
      <c r="T140" s="49" t="s">
        <v>45</v>
      </c>
      <c r="U140" s="50">
        <v>2.4718159089816267</v>
      </c>
      <c r="V140" s="49" t="s">
        <v>45</v>
      </c>
      <c r="W140" s="50">
        <v>2.6319697031940326</v>
      </c>
      <c r="X140" s="49" t="s">
        <v>45</v>
      </c>
      <c r="Y140" s="50">
        <v>3.7449707347887666</v>
      </c>
      <c r="Z140" s="49" t="s">
        <v>45</v>
      </c>
      <c r="AA140" s="50">
        <v>3.6953789729684372</v>
      </c>
      <c r="AB140" s="49" t="s">
        <v>48</v>
      </c>
      <c r="AC140" s="50">
        <v>3.7063799943836742</v>
      </c>
    </row>
    <row r="141" spans="19:29" ht="15" customHeight="1">
      <c r="S141" s="1" t="s">
        <v>46</v>
      </c>
      <c r="T141" s="49" t="s">
        <v>46</v>
      </c>
      <c r="U141" s="50">
        <v>5.0258509563762273</v>
      </c>
      <c r="V141" s="49" t="s">
        <v>46</v>
      </c>
      <c r="W141" s="50">
        <v>4.1281805071519972</v>
      </c>
      <c r="X141" s="49" t="s">
        <v>46</v>
      </c>
      <c r="Y141" s="50">
        <v>3.3326952864818309</v>
      </c>
      <c r="Z141" s="49" t="s">
        <v>46</v>
      </c>
      <c r="AA141" s="50">
        <v>3.4350292876185247</v>
      </c>
      <c r="AB141" s="49" t="s">
        <v>45</v>
      </c>
      <c r="AC141" s="50">
        <v>3.8568727441905897</v>
      </c>
    </row>
    <row r="142" spans="19:29" ht="15" customHeight="1">
      <c r="S142" s="1" t="s">
        <v>47</v>
      </c>
      <c r="T142" s="49" t="s">
        <v>47</v>
      </c>
      <c r="U142" s="50">
        <v>3.4369176923928921</v>
      </c>
      <c r="V142" s="49" t="s">
        <v>47</v>
      </c>
      <c r="W142" s="50">
        <v>3.240092292840147</v>
      </c>
      <c r="X142" s="49" t="s">
        <v>47</v>
      </c>
      <c r="Y142" s="50">
        <v>3.4255914464238932</v>
      </c>
      <c r="Z142" s="49" t="s">
        <v>47</v>
      </c>
      <c r="AA142" s="50">
        <v>4.5520679111066773</v>
      </c>
      <c r="AB142" s="49" t="s">
        <v>47</v>
      </c>
      <c r="AC142" s="50">
        <v>4.5603683075882202</v>
      </c>
    </row>
    <row r="143" spans="19:29" ht="15" customHeight="1">
      <c r="S143" s="1" t="s">
        <v>49</v>
      </c>
      <c r="T143" s="49" t="s">
        <v>49</v>
      </c>
      <c r="U143" s="50">
        <v>6.1751478150506189</v>
      </c>
      <c r="V143" s="49" t="s">
        <v>49</v>
      </c>
      <c r="W143" s="50">
        <v>4.2799542522743934</v>
      </c>
      <c r="X143" s="49" t="s">
        <v>49</v>
      </c>
      <c r="Y143" s="50">
        <v>6.1908426011604254</v>
      </c>
      <c r="Z143" s="49" t="s">
        <v>49</v>
      </c>
      <c r="AA143" s="50">
        <v>5.8573089048627773</v>
      </c>
      <c r="AB143" s="49" t="s">
        <v>49</v>
      </c>
      <c r="AC143" s="50">
        <v>4.8799271885456363</v>
      </c>
    </row>
    <row r="144" spans="19:29" ht="15" customHeight="1">
      <c r="S144" s="1" t="s">
        <v>50</v>
      </c>
      <c r="T144" s="49" t="s">
        <v>50</v>
      </c>
      <c r="U144" s="50">
        <v>2.5699044324003202</v>
      </c>
      <c r="V144" s="49" t="s">
        <v>50</v>
      </c>
      <c r="W144" s="50">
        <v>2.3507864590868968</v>
      </c>
      <c r="X144" s="49" t="s">
        <v>50</v>
      </c>
      <c r="Y144" s="50">
        <v>2.7173874933035518</v>
      </c>
      <c r="Z144" s="49" t="s">
        <v>50</v>
      </c>
      <c r="AA144" s="50">
        <v>3.1946709608368273</v>
      </c>
      <c r="AB144" s="49" t="s">
        <v>50</v>
      </c>
      <c r="AC144" s="50">
        <v>2.2768611954186384</v>
      </c>
    </row>
    <row r="145" spans="19:29" ht="15" customHeight="1">
      <c r="S145" s="1" t="s">
        <v>51</v>
      </c>
      <c r="T145" s="49" t="s">
        <v>51</v>
      </c>
      <c r="U145" s="50">
        <v>1.7453467403402714</v>
      </c>
      <c r="V145" s="49" t="s">
        <v>51</v>
      </c>
      <c r="W145" s="50">
        <v>1.7381481466703737</v>
      </c>
      <c r="X145" s="49" t="s">
        <v>51</v>
      </c>
      <c r="Y145" s="50">
        <v>1.897621729690147</v>
      </c>
      <c r="Z145" s="49" t="s">
        <v>51</v>
      </c>
      <c r="AA145" s="50">
        <v>2.2640295911976169</v>
      </c>
      <c r="AB145" s="49" t="s">
        <v>51</v>
      </c>
      <c r="AC145" s="50">
        <v>1.9469571220757396</v>
      </c>
    </row>
    <row r="146" spans="19:29" ht="15" customHeight="1">
      <c r="S146" s="1" t="s">
        <v>52</v>
      </c>
      <c r="T146" s="49" t="s">
        <v>52</v>
      </c>
      <c r="U146" s="50">
        <v>2.1473174876566987</v>
      </c>
      <c r="V146" s="49" t="s">
        <v>52</v>
      </c>
      <c r="W146" s="50">
        <v>2.1905399862884667</v>
      </c>
      <c r="X146" s="49" t="s">
        <v>52</v>
      </c>
      <c r="Y146" s="50">
        <v>2.7701592550171608</v>
      </c>
      <c r="Z146" s="49" t="s">
        <v>52</v>
      </c>
      <c r="AA146" s="50">
        <v>2.1691854169373666</v>
      </c>
      <c r="AB146" s="49" t="s">
        <v>52</v>
      </c>
      <c r="AC146" s="50">
        <v>2.2890595992542844</v>
      </c>
    </row>
    <row r="147" spans="19:29" ht="15" customHeight="1">
      <c r="S147" s="1" t="s">
        <v>53</v>
      </c>
      <c r="T147" s="49" t="s">
        <v>53</v>
      </c>
      <c r="U147" s="50">
        <v>2.2859315648285823</v>
      </c>
      <c r="V147" s="49" t="s">
        <v>53</v>
      </c>
      <c r="W147" s="50">
        <v>1.9993890803558134</v>
      </c>
      <c r="X147" s="49" t="s">
        <v>53</v>
      </c>
      <c r="Y147" s="50">
        <v>2.4665307088036252</v>
      </c>
      <c r="Z147" s="49" t="s">
        <v>53</v>
      </c>
      <c r="AA147" s="50">
        <v>2.1533781976689457</v>
      </c>
      <c r="AB147" s="49" t="s">
        <v>53</v>
      </c>
      <c r="AC147" s="50">
        <v>2.0545448008958802</v>
      </c>
    </row>
    <row r="148" spans="19:29" ht="15" customHeight="1">
      <c r="S148" s="1" t="s">
        <v>54</v>
      </c>
      <c r="T148" s="49" t="s">
        <v>54</v>
      </c>
      <c r="U148" s="50">
        <v>3.6289023643350422</v>
      </c>
      <c r="V148" s="49" t="s">
        <v>54</v>
      </c>
      <c r="W148" s="50">
        <v>2.8765729220200646</v>
      </c>
      <c r="X148" s="49" t="s">
        <v>54</v>
      </c>
      <c r="Y148" s="50">
        <v>3.7565530152417037</v>
      </c>
      <c r="Z148" s="49" t="s">
        <v>54</v>
      </c>
      <c r="AA148" s="50">
        <v>3.7507885991198906</v>
      </c>
      <c r="AB148" s="49" t="s">
        <v>55</v>
      </c>
      <c r="AC148" s="50">
        <v>2.7399155339292816</v>
      </c>
    </row>
    <row r="149" spans="19:29" ht="15" customHeight="1">
      <c r="S149" s="1" t="s">
        <v>56</v>
      </c>
      <c r="T149" s="49" t="s">
        <v>56</v>
      </c>
      <c r="U149" s="50">
        <v>3.1366597723850731</v>
      </c>
      <c r="V149" s="49" t="s">
        <v>56</v>
      </c>
      <c r="W149" s="50">
        <v>2.8036359563336237</v>
      </c>
      <c r="X149" s="49" t="s">
        <v>56</v>
      </c>
      <c r="Y149" s="50">
        <v>4.2325836309444229</v>
      </c>
      <c r="Z149" s="49" t="s">
        <v>56</v>
      </c>
      <c r="AA149" s="50">
        <v>3.7634352140589065</v>
      </c>
      <c r="AB149" s="49" t="s">
        <v>56</v>
      </c>
      <c r="AC149" s="50">
        <v>2.7256990848059406</v>
      </c>
    </row>
    <row r="150" spans="19:29" ht="15" customHeight="1">
      <c r="S150" s="1" t="s">
        <v>57</v>
      </c>
      <c r="T150" s="49" t="s">
        <v>57</v>
      </c>
      <c r="U150" s="50">
        <v>7.8236025165304008</v>
      </c>
      <c r="V150" s="49" t="s">
        <v>57</v>
      </c>
      <c r="W150" s="50">
        <v>8.8218402231543536</v>
      </c>
      <c r="X150" s="49" t="s">
        <v>57</v>
      </c>
      <c r="Y150" s="50">
        <v>10.712564008560728</v>
      </c>
      <c r="Z150" s="49" t="s">
        <v>57</v>
      </c>
      <c r="AA150" s="50">
        <v>9.1451287614520353</v>
      </c>
      <c r="AB150" s="49" t="s">
        <v>57</v>
      </c>
      <c r="AC150" s="50">
        <v>6.1119494755973749</v>
      </c>
    </row>
    <row r="151" spans="19:29" ht="15" customHeight="1">
      <c r="S151" s="1" t="s">
        <v>58</v>
      </c>
      <c r="T151" s="49" t="s">
        <v>58</v>
      </c>
      <c r="U151" s="50">
        <v>4.5723983683645244</v>
      </c>
      <c r="V151" s="49" t="s">
        <v>58</v>
      </c>
      <c r="W151" s="50">
        <v>4.1667659515893822</v>
      </c>
      <c r="X151" s="49" t="s">
        <v>58</v>
      </c>
      <c r="Y151" s="50">
        <v>6.0737545053914861</v>
      </c>
      <c r="Z151" s="49" t="s">
        <v>58</v>
      </c>
      <c r="AA151" s="50">
        <v>4.4058679239396401</v>
      </c>
      <c r="AB151" s="49" t="s">
        <v>58</v>
      </c>
      <c r="AC151" s="50">
        <v>2.8319853127695871</v>
      </c>
    </row>
    <row r="152" spans="19:29" ht="15" customHeight="1">
      <c r="S152" s="1" t="s">
        <v>59</v>
      </c>
      <c r="T152" s="49" t="s">
        <v>59</v>
      </c>
      <c r="U152" s="50">
        <v>5.7988332782778809</v>
      </c>
      <c r="V152" s="49" t="s">
        <v>59</v>
      </c>
      <c r="W152" s="50">
        <v>2.6929778158528874</v>
      </c>
      <c r="X152" s="49" t="s">
        <v>59</v>
      </c>
      <c r="Y152" s="50">
        <v>3.8431878573019387</v>
      </c>
      <c r="Z152" s="49" t="s">
        <v>59</v>
      </c>
      <c r="AA152" s="50">
        <v>1.6366148318183951</v>
      </c>
      <c r="AB152" s="49" t="s">
        <v>59</v>
      </c>
      <c r="AC152" s="50">
        <v>1.6787987390143597</v>
      </c>
    </row>
    <row r="153" spans="19:29" ht="15" customHeight="1">
      <c r="S153" s="1" t="s">
        <v>60</v>
      </c>
      <c r="T153" s="49" t="s">
        <v>60</v>
      </c>
      <c r="U153" s="50">
        <v>7.6883992348598982</v>
      </c>
      <c r="V153" s="49" t="s">
        <v>60</v>
      </c>
      <c r="W153" s="50">
        <v>7.089163968489089</v>
      </c>
      <c r="X153" s="49" t="s">
        <v>60</v>
      </c>
      <c r="Y153" s="50">
        <v>7.63443291421535</v>
      </c>
      <c r="Z153" s="49" t="s">
        <v>60</v>
      </c>
      <c r="AA153" s="50">
        <v>5.8500495768717586</v>
      </c>
      <c r="AB153" s="49" t="s">
        <v>60</v>
      </c>
      <c r="AC153" s="50">
        <v>4.6212148418565437</v>
      </c>
    </row>
    <row r="154" spans="19:29" ht="15" customHeight="1">
      <c r="S154" s="1" t="s">
        <v>61</v>
      </c>
      <c r="T154" s="49" t="s">
        <v>61</v>
      </c>
      <c r="U154" s="50">
        <v>3.7178247312880899</v>
      </c>
      <c r="V154" s="49" t="s">
        <v>61</v>
      </c>
      <c r="W154" s="50">
        <v>3.3542279471986611</v>
      </c>
      <c r="X154" s="49" t="s">
        <v>61</v>
      </c>
      <c r="Y154" s="50">
        <v>3.5085768384962401</v>
      </c>
      <c r="Z154" s="49" t="s">
        <v>61</v>
      </c>
      <c r="AA154" s="50">
        <v>2.9682893831784063</v>
      </c>
      <c r="AB154" s="49" t="s">
        <v>61</v>
      </c>
      <c r="AC154" s="50">
        <v>2.301846371700051</v>
      </c>
    </row>
    <row r="155" spans="19:29" ht="15" customHeight="1">
      <c r="S155" s="1" t="s">
        <v>62</v>
      </c>
      <c r="T155" s="49" t="s">
        <v>62</v>
      </c>
      <c r="U155" s="50">
        <v>5.432028178771513</v>
      </c>
      <c r="V155" s="49" t="s">
        <v>62</v>
      </c>
      <c r="W155" s="50">
        <v>5.2137880200156292</v>
      </c>
      <c r="X155" s="49" t="s">
        <v>62</v>
      </c>
      <c r="Y155" s="50">
        <v>6.2469500257901061</v>
      </c>
      <c r="Z155" s="49" t="s">
        <v>62</v>
      </c>
      <c r="AA155" s="50">
        <v>5.6771812605489149</v>
      </c>
      <c r="AB155" s="49" t="s">
        <v>62</v>
      </c>
      <c r="AC155" s="50">
        <v>3.848673397188322</v>
      </c>
    </row>
    <row r="156" spans="19:29" ht="15" customHeight="1">
      <c r="S156" s="1" t="s">
        <v>63</v>
      </c>
      <c r="T156" s="49" t="s">
        <v>63</v>
      </c>
      <c r="U156" s="50">
        <v>1.8229289342749488</v>
      </c>
      <c r="V156" s="49" t="s">
        <v>63</v>
      </c>
      <c r="W156" s="50">
        <v>2.0559229514925144</v>
      </c>
      <c r="X156" s="49" t="s">
        <v>63</v>
      </c>
      <c r="Y156" s="50">
        <v>2.9908092938445674</v>
      </c>
      <c r="Z156" s="49" t="s">
        <v>63</v>
      </c>
      <c r="AA156" s="50">
        <v>1.8440865149055889</v>
      </c>
      <c r="AB156" s="49" t="s">
        <v>63</v>
      </c>
      <c r="AC156" s="50">
        <v>2.0483723517997583</v>
      </c>
    </row>
    <row r="157" spans="19:29" ht="15" customHeight="1">
      <c r="S157" s="1" t="s">
        <v>64</v>
      </c>
      <c r="T157" s="49" t="s">
        <v>64</v>
      </c>
      <c r="U157" s="50">
        <v>4.1429041232645316</v>
      </c>
      <c r="V157" s="49" t="s">
        <v>64</v>
      </c>
      <c r="W157" s="50">
        <v>4.1820108783448644</v>
      </c>
      <c r="X157" s="49" t="s">
        <v>64</v>
      </c>
      <c r="Y157" s="50">
        <v>5.3299475037890378</v>
      </c>
      <c r="Z157" s="49" t="s">
        <v>64</v>
      </c>
      <c r="AA157" s="50">
        <v>3.4689841818668179</v>
      </c>
      <c r="AB157" s="49" t="s">
        <v>64</v>
      </c>
      <c r="AC157" s="50">
        <v>3.7159861830202825</v>
      </c>
    </row>
    <row r="158" spans="19:29" ht="15" customHeight="1">
      <c r="S158" s="1" t="s">
        <v>65</v>
      </c>
      <c r="T158" s="49" t="s">
        <v>65</v>
      </c>
      <c r="U158" s="50">
        <v>2.2762538504348782</v>
      </c>
      <c r="V158" s="49" t="s">
        <v>65</v>
      </c>
      <c r="W158" s="50">
        <v>1.9452104221624353</v>
      </c>
      <c r="X158" s="49" t="s">
        <v>65</v>
      </c>
      <c r="Y158" s="50">
        <v>2.6582348220137821</v>
      </c>
      <c r="Z158" s="49" t="s">
        <v>65</v>
      </c>
      <c r="AA158" s="50">
        <v>2.3630249844465139</v>
      </c>
      <c r="AB158" s="49" t="s">
        <v>65</v>
      </c>
      <c r="AC158" s="50">
        <v>1.8685708538110839</v>
      </c>
    </row>
    <row r="159" spans="19:29" ht="15" customHeight="1">
      <c r="S159" s="1" t="s">
        <v>66</v>
      </c>
      <c r="T159" s="49" t="s">
        <v>66</v>
      </c>
      <c r="U159" s="50">
        <v>9.2826102174675373</v>
      </c>
      <c r="V159" s="49" t="s">
        <v>66</v>
      </c>
      <c r="W159" s="50">
        <v>11.638031982207613</v>
      </c>
      <c r="X159" s="49" t="s">
        <v>66</v>
      </c>
      <c r="Y159" s="50">
        <v>10.798983912893926</v>
      </c>
      <c r="Z159" s="49" t="s">
        <v>66</v>
      </c>
      <c r="AA159" s="50">
        <v>11.702824620447212</v>
      </c>
      <c r="AB159" s="49" t="s">
        <v>66</v>
      </c>
      <c r="AC159" s="50">
        <v>9.8288011093468306</v>
      </c>
    </row>
    <row r="160" spans="19:29" ht="15" customHeight="1">
      <c r="S160" s="1" t="s">
        <v>67</v>
      </c>
      <c r="T160" s="49" t="s">
        <v>67</v>
      </c>
      <c r="U160" s="50">
        <v>3.9012918901377094</v>
      </c>
      <c r="V160" s="49" t="s">
        <v>67</v>
      </c>
      <c r="W160" s="50">
        <v>4.2146098101641218</v>
      </c>
      <c r="X160" s="49" t="s">
        <v>68</v>
      </c>
      <c r="Y160" s="50">
        <v>4.8970432829145123</v>
      </c>
      <c r="Z160" s="49" t="s">
        <v>68</v>
      </c>
      <c r="AA160" s="50">
        <v>4.0707826877336668</v>
      </c>
      <c r="AB160" s="49" t="s">
        <v>68</v>
      </c>
      <c r="AC160" s="50">
        <v>3.9906041845494036</v>
      </c>
    </row>
    <row r="161" spans="19:29" ht="15" customHeight="1">
      <c r="S161" s="1" t="s">
        <v>69</v>
      </c>
      <c r="T161" s="49" t="s">
        <v>69</v>
      </c>
      <c r="U161" s="50">
        <v>2.0244172998350325</v>
      </c>
      <c r="V161" s="49" t="s">
        <v>69</v>
      </c>
      <c r="W161" s="50">
        <v>1.8689069132982736</v>
      </c>
      <c r="X161" s="49" t="s">
        <v>69</v>
      </c>
      <c r="Y161" s="50">
        <v>2.2539534015785403</v>
      </c>
      <c r="Z161" s="49" t="s">
        <v>69</v>
      </c>
      <c r="AA161" s="50">
        <v>2.1650397296185266</v>
      </c>
      <c r="AB161" s="49" t="s">
        <v>69</v>
      </c>
      <c r="AC161" s="50">
        <v>2.0882555162575178</v>
      </c>
    </row>
    <row r="162" spans="19:29" ht="15" customHeight="1">
      <c r="S162" s="1" t="s">
        <v>70</v>
      </c>
      <c r="T162" s="49" t="s">
        <v>70</v>
      </c>
      <c r="U162" s="50">
        <v>4.7894041772766673</v>
      </c>
      <c r="V162" s="49" t="s">
        <v>70</v>
      </c>
      <c r="W162" s="50">
        <v>3.1908923450347926</v>
      </c>
      <c r="X162" s="49" t="s">
        <v>70</v>
      </c>
      <c r="Y162" s="50">
        <v>8.5496947825356315</v>
      </c>
      <c r="Z162" s="49" t="s">
        <v>70</v>
      </c>
      <c r="AA162" s="50">
        <v>6.2985483160135214</v>
      </c>
      <c r="AB162" s="49" t="s">
        <v>70</v>
      </c>
      <c r="AC162" s="50">
        <v>3.7645150902693425</v>
      </c>
    </row>
    <row r="163" spans="19:29" ht="15" customHeight="1">
      <c r="S163" s="1" t="s">
        <v>71</v>
      </c>
      <c r="T163" s="49" t="s">
        <v>71</v>
      </c>
      <c r="U163" s="50">
        <v>3.2177637276773519</v>
      </c>
      <c r="V163" s="49" t="s">
        <v>71</v>
      </c>
      <c r="W163" s="50">
        <v>3.7517318113720739</v>
      </c>
      <c r="X163" s="49" t="s">
        <v>71</v>
      </c>
      <c r="Y163" s="50">
        <v>5.2618137629836914</v>
      </c>
      <c r="Z163" s="49" t="s">
        <v>71</v>
      </c>
      <c r="AA163" s="50">
        <v>8.5383506074544862</v>
      </c>
      <c r="AB163" s="49" t="s">
        <v>71</v>
      </c>
      <c r="AC163" s="50">
        <v>2.2890876214267895</v>
      </c>
    </row>
    <row r="164" spans="19:29" ht="15" customHeight="1">
      <c r="S164" s="1" t="s">
        <v>72</v>
      </c>
      <c r="T164" s="49" t="s">
        <v>72</v>
      </c>
      <c r="U164" s="50">
        <v>4.9473444910657136</v>
      </c>
      <c r="V164" s="49" t="s">
        <v>72</v>
      </c>
      <c r="W164" s="50">
        <v>5.550781609913793</v>
      </c>
      <c r="X164" s="49" t="s">
        <v>72</v>
      </c>
      <c r="Y164" s="50">
        <v>9.3964810820907942</v>
      </c>
      <c r="Z164" s="49" t="s">
        <v>72</v>
      </c>
      <c r="AA164" s="50">
        <v>6.6226446116282487</v>
      </c>
      <c r="AB164" s="49" t="s">
        <v>72</v>
      </c>
      <c r="AC164" s="50">
        <v>7.1116129537378772</v>
      </c>
    </row>
    <row r="165" spans="19:29" ht="15" customHeight="1">
      <c r="S165" s="1" t="s">
        <v>73</v>
      </c>
      <c r="T165" s="49" t="s">
        <v>73</v>
      </c>
      <c r="U165" s="50">
        <v>4.0976156687400636</v>
      </c>
      <c r="V165" s="49" t="s">
        <v>73</v>
      </c>
      <c r="W165" s="50">
        <v>3.7889151563102792</v>
      </c>
      <c r="X165" s="49" t="s">
        <v>73</v>
      </c>
      <c r="Y165" s="50">
        <v>4.592603577267024</v>
      </c>
      <c r="Z165" s="49" t="s">
        <v>73</v>
      </c>
      <c r="AA165" s="50">
        <v>5.4681156426824975</v>
      </c>
      <c r="AB165" s="49" t="s">
        <v>73</v>
      </c>
      <c r="AC165" s="50">
        <v>5.0458005964969637</v>
      </c>
    </row>
    <row r="166" spans="19:29" ht="15" customHeight="1">
      <c r="S166" s="1" t="s">
        <v>74</v>
      </c>
      <c r="T166" s="49" t="s">
        <v>74</v>
      </c>
      <c r="U166" s="50">
        <v>0.9653701924432998</v>
      </c>
      <c r="V166" s="49" t="s">
        <v>74</v>
      </c>
      <c r="W166" s="50">
        <v>1.5094799950529962</v>
      </c>
      <c r="X166" s="49" t="s">
        <v>74</v>
      </c>
      <c r="Y166" s="50">
        <v>1.9569139143403373</v>
      </c>
      <c r="Z166" s="49" t="s">
        <v>74</v>
      </c>
      <c r="AA166" s="50">
        <v>2.8650766320507328</v>
      </c>
      <c r="AB166" s="49" t="s">
        <v>74</v>
      </c>
      <c r="AC166" s="50">
        <v>1.3675214611169639</v>
      </c>
    </row>
    <row r="167" spans="19:29" ht="15" customHeight="1">
      <c r="S167" s="1" t="s">
        <v>75</v>
      </c>
      <c r="T167" s="49" t="s">
        <v>75</v>
      </c>
      <c r="U167" s="50">
        <v>3.1714734730323371</v>
      </c>
      <c r="V167" s="49" t="s">
        <v>75</v>
      </c>
      <c r="W167" s="50">
        <v>2.6473881175989398</v>
      </c>
      <c r="X167" s="49" t="s">
        <v>75</v>
      </c>
      <c r="Y167" s="50">
        <v>3.4593271476406513</v>
      </c>
      <c r="Z167" s="49" t="s">
        <v>75</v>
      </c>
      <c r="AA167" s="50">
        <v>3.415322886633982</v>
      </c>
      <c r="AB167" s="49" t="s">
        <v>76</v>
      </c>
      <c r="AC167" s="50">
        <v>2.8358693457159641</v>
      </c>
    </row>
    <row r="168" spans="19:29" ht="15" customHeight="1">
      <c r="S168" s="1" t="s">
        <v>77</v>
      </c>
      <c r="T168" s="49" t="s">
        <v>77</v>
      </c>
      <c r="U168" s="50">
        <v>3.4967386772095663</v>
      </c>
      <c r="V168" s="49" t="s">
        <v>77</v>
      </c>
      <c r="W168" s="50">
        <v>2.4499402429242836</v>
      </c>
      <c r="X168" s="49" t="s">
        <v>77</v>
      </c>
      <c r="Y168" s="50">
        <v>2.8825661895087875</v>
      </c>
      <c r="Z168" s="49" t="s">
        <v>77</v>
      </c>
      <c r="AA168" s="50">
        <v>3.5190654652826869</v>
      </c>
      <c r="AB168" s="49" t="s">
        <v>77</v>
      </c>
      <c r="AC168" s="50">
        <v>3.253095597974907</v>
      </c>
    </row>
    <row r="169" spans="19:29" ht="15" customHeight="1">
      <c r="S169" s="1" t="s">
        <v>78</v>
      </c>
      <c r="T169" s="49" t="s">
        <v>78</v>
      </c>
      <c r="U169" s="50">
        <v>2.5976216237361456</v>
      </c>
      <c r="V169" s="49" t="s">
        <v>78</v>
      </c>
      <c r="W169" s="50">
        <v>2.7042044211229448</v>
      </c>
      <c r="X169" s="49" t="s">
        <v>78</v>
      </c>
      <c r="Y169" s="50">
        <v>3.3639228114056254</v>
      </c>
      <c r="Z169" s="49" t="s">
        <v>78</v>
      </c>
      <c r="AA169" s="50">
        <v>3.3433708585866264</v>
      </c>
      <c r="AB169" s="49" t="s">
        <v>78</v>
      </c>
      <c r="AC169" s="50">
        <v>3.1886790524604738</v>
      </c>
    </row>
    <row r="170" spans="19:29" ht="15" customHeight="1">
      <c r="S170" s="1" t="s">
        <v>79</v>
      </c>
      <c r="T170" s="49" t="s">
        <v>79</v>
      </c>
      <c r="U170" s="50">
        <v>4.3442582000226881</v>
      </c>
      <c r="V170" s="49" t="s">
        <v>79</v>
      </c>
      <c r="W170" s="50">
        <v>3.6662093449387663</v>
      </c>
      <c r="X170" s="49" t="s">
        <v>79</v>
      </c>
      <c r="Y170" s="50">
        <v>4.255086701261952</v>
      </c>
      <c r="Z170" s="49" t="s">
        <v>79</v>
      </c>
      <c r="AA170" s="50">
        <v>4.3200893378173184</v>
      </c>
      <c r="AB170" s="49" t="s">
        <v>79</v>
      </c>
      <c r="AC170" s="50">
        <v>3.3769903930601184</v>
      </c>
    </row>
    <row r="171" spans="19:29" ht="15" customHeight="1">
      <c r="S171" s="1" t="s">
        <v>80</v>
      </c>
      <c r="T171" s="49" t="s">
        <v>80</v>
      </c>
      <c r="U171" s="50">
        <v>3.1354715277325571</v>
      </c>
      <c r="V171" s="49" t="s">
        <v>80</v>
      </c>
      <c r="W171" s="50">
        <v>2.7788080715430068</v>
      </c>
      <c r="X171" s="49" t="s">
        <v>80</v>
      </c>
      <c r="Y171" s="50">
        <v>3.1490985496163928</v>
      </c>
      <c r="Z171" s="49" t="s">
        <v>80</v>
      </c>
      <c r="AA171" s="50">
        <v>3.322571850772396</v>
      </c>
      <c r="AB171" s="49" t="s">
        <v>80</v>
      </c>
      <c r="AC171" s="50">
        <v>2.7706655595947183</v>
      </c>
    </row>
    <row r="172" spans="19:29" ht="15" customHeight="1">
      <c r="S172" s="1" t="s">
        <v>81</v>
      </c>
      <c r="T172" s="49" t="s">
        <v>81</v>
      </c>
      <c r="U172" s="50">
        <v>2.8433750873772481</v>
      </c>
      <c r="V172" s="49" t="s">
        <v>81</v>
      </c>
      <c r="W172" s="50">
        <v>2.4758511441144107</v>
      </c>
      <c r="X172" s="49" t="s">
        <v>81</v>
      </c>
      <c r="Y172" s="50">
        <v>4.4303030836323174</v>
      </c>
      <c r="Z172" s="49" t="s">
        <v>81</v>
      </c>
      <c r="AA172" s="50">
        <v>4.6163094242349905</v>
      </c>
      <c r="AB172" s="49" t="s">
        <v>81</v>
      </c>
      <c r="AC172" s="50">
        <v>2.7911579775637745</v>
      </c>
    </row>
    <row r="173" spans="19:29" ht="15" customHeight="1">
      <c r="S173" s="1" t="s">
        <v>82</v>
      </c>
      <c r="T173" s="49" t="s">
        <v>82</v>
      </c>
      <c r="U173" s="50">
        <v>5.4366347517395708</v>
      </c>
      <c r="V173" s="49" t="s">
        <v>82</v>
      </c>
      <c r="W173" s="50">
        <v>5.1708069597491937</v>
      </c>
      <c r="X173" s="49" t="s">
        <v>82</v>
      </c>
      <c r="Y173" s="50">
        <v>7.0642186892375811</v>
      </c>
      <c r="Z173" s="49" t="s">
        <v>82</v>
      </c>
      <c r="AA173" s="50">
        <v>6.7190646021586211</v>
      </c>
      <c r="AB173" s="49" t="s">
        <v>83</v>
      </c>
      <c r="AC173" s="50">
        <v>4.3105168246344352</v>
      </c>
    </row>
    <row r="174" spans="19:29" ht="15" customHeight="1">
      <c r="S174" s="1" t="s">
        <v>84</v>
      </c>
      <c r="T174" s="49" t="s">
        <v>84</v>
      </c>
      <c r="U174" s="50">
        <v>4.1120902850793444</v>
      </c>
      <c r="V174" s="49" t="s">
        <v>84</v>
      </c>
      <c r="W174" s="50">
        <v>3.3527661733075202</v>
      </c>
      <c r="X174" s="49" t="s">
        <v>84</v>
      </c>
      <c r="Y174" s="50">
        <v>4.4866568423011461</v>
      </c>
      <c r="Z174" s="49" t="s">
        <v>84</v>
      </c>
      <c r="AA174" s="50">
        <v>4.2043157953232315</v>
      </c>
      <c r="AB174" s="49" t="s">
        <v>84</v>
      </c>
      <c r="AC174" s="50">
        <v>3.179751546245789</v>
      </c>
    </row>
    <row r="175" spans="19:29" ht="15" customHeight="1">
      <c r="S175" s="1" t="s">
        <v>85</v>
      </c>
      <c r="T175" s="49" t="s">
        <v>85</v>
      </c>
      <c r="U175" s="50">
        <v>3.439929451676937</v>
      </c>
      <c r="V175" s="49" t="s">
        <v>85</v>
      </c>
      <c r="W175" s="50">
        <v>3.3184524295217472</v>
      </c>
      <c r="X175" s="49" t="s">
        <v>85</v>
      </c>
      <c r="Y175" s="50">
        <v>4.1337358872951917</v>
      </c>
      <c r="Z175" s="49" t="s">
        <v>85</v>
      </c>
      <c r="AA175" s="50">
        <v>3.544843558810427</v>
      </c>
      <c r="AB175" s="49" t="s">
        <v>85</v>
      </c>
      <c r="AC175" s="50">
        <v>5.4585075920689086</v>
      </c>
    </row>
    <row r="176" spans="19:29" ht="15" customHeight="1">
      <c r="S176" s="1" t="s">
        <v>86</v>
      </c>
      <c r="T176" s="49" t="s">
        <v>86</v>
      </c>
      <c r="U176" s="50">
        <v>3.3136846894001266</v>
      </c>
      <c r="V176" s="49" t="s">
        <v>86</v>
      </c>
      <c r="W176" s="50">
        <v>3.1611062873835398</v>
      </c>
      <c r="X176" s="49" t="s">
        <v>86</v>
      </c>
      <c r="Y176" s="50">
        <v>4.1726187192324096</v>
      </c>
      <c r="Z176" s="49" t="s">
        <v>86</v>
      </c>
      <c r="AA176" s="50">
        <v>3.8698591876944426</v>
      </c>
      <c r="AB176" s="49" t="s">
        <v>86</v>
      </c>
      <c r="AC176" s="50">
        <v>3.3234274665232801</v>
      </c>
    </row>
    <row r="177" spans="19:29" ht="15" customHeight="1">
      <c r="S177" s="1" t="s">
        <v>87</v>
      </c>
      <c r="T177" s="49" t="s">
        <v>87</v>
      </c>
      <c r="U177" s="50">
        <v>3.3173790847449278</v>
      </c>
      <c r="V177" s="49" t="s">
        <v>87</v>
      </c>
      <c r="W177" s="50">
        <v>3.2624106012546732</v>
      </c>
      <c r="X177" s="49" t="s">
        <v>87</v>
      </c>
      <c r="Y177" s="50">
        <v>4.7429430337541483</v>
      </c>
      <c r="Z177" s="49" t="s">
        <v>87</v>
      </c>
      <c r="AA177" s="50">
        <v>3.7004485585594735</v>
      </c>
      <c r="AB177" s="49" t="s">
        <v>87</v>
      </c>
      <c r="AC177" s="50">
        <v>3.6720221050665809</v>
      </c>
    </row>
    <row r="178" spans="19:29" ht="15" customHeight="1">
      <c r="S178" s="1" t="s">
        <v>88</v>
      </c>
      <c r="T178" s="49" t="s">
        <v>88</v>
      </c>
      <c r="U178" s="50">
        <v>6.8020702567912741</v>
      </c>
      <c r="V178" s="49" t="s">
        <v>88</v>
      </c>
      <c r="W178" s="50">
        <v>5.3510986441368145</v>
      </c>
      <c r="X178" s="49" t="s">
        <v>88</v>
      </c>
      <c r="Y178" s="50">
        <v>5.7637225158932752</v>
      </c>
      <c r="Z178" s="49" t="s">
        <v>88</v>
      </c>
      <c r="AA178" s="50">
        <v>4.7861272148979195</v>
      </c>
      <c r="AB178" s="49" t="s">
        <v>88</v>
      </c>
      <c r="AC178" s="50">
        <v>4.2184348143885124</v>
      </c>
    </row>
    <row r="179" spans="19:29" ht="15" customHeight="1">
      <c r="S179" s="1" t="s">
        <v>89</v>
      </c>
      <c r="T179" s="49" t="s">
        <v>89</v>
      </c>
      <c r="U179" s="50">
        <v>2.9841643922026457</v>
      </c>
      <c r="V179" s="49" t="s">
        <v>89</v>
      </c>
      <c r="W179" s="50">
        <v>2.7043254799212728</v>
      </c>
      <c r="X179" s="49" t="s">
        <v>89</v>
      </c>
      <c r="Y179" s="50">
        <v>3.3443974735492952</v>
      </c>
      <c r="Z179" s="49" t="s">
        <v>89</v>
      </c>
      <c r="AA179" s="50">
        <v>3.8538279837711582</v>
      </c>
      <c r="AB179" s="49" t="s">
        <v>89</v>
      </c>
      <c r="AC179" s="50">
        <v>2.527777725062581</v>
      </c>
    </row>
    <row r="180" spans="19:29" ht="15" customHeight="1">
      <c r="S180" s="1" t="s">
        <v>90</v>
      </c>
      <c r="T180" s="49" t="s">
        <v>90</v>
      </c>
      <c r="U180" s="50">
        <v>6.5381808878889434</v>
      </c>
      <c r="V180" s="49" t="s">
        <v>90</v>
      </c>
      <c r="W180" s="50">
        <v>5.6489800241563515</v>
      </c>
      <c r="X180" s="49" t="s">
        <v>90</v>
      </c>
      <c r="Y180" s="50">
        <v>7.5011347310033498</v>
      </c>
      <c r="Z180" s="49" t="s">
        <v>90</v>
      </c>
      <c r="AA180" s="50">
        <v>7.926061875952354</v>
      </c>
      <c r="AB180" s="49" t="s">
        <v>91</v>
      </c>
      <c r="AC180" s="50">
        <v>5.6767718984949989</v>
      </c>
    </row>
    <row r="181" spans="19:29" ht="15" customHeight="1">
      <c r="S181" s="1" t="s">
        <v>108</v>
      </c>
      <c r="T181" s="49" t="s">
        <v>108</v>
      </c>
      <c r="U181" s="50">
        <v>4.6762546106383267</v>
      </c>
      <c r="V181" s="49" t="s">
        <v>108</v>
      </c>
      <c r="W181" s="50">
        <v>4.2666654725544113</v>
      </c>
      <c r="X181" s="49" t="s">
        <v>108</v>
      </c>
      <c r="Y181" s="50">
        <v>5.2537188949717351</v>
      </c>
      <c r="Z181" s="49" t="s">
        <v>108</v>
      </c>
      <c r="AA181" s="50">
        <v>5.3619831070231649</v>
      </c>
      <c r="AB181" s="49" t="s">
        <v>109</v>
      </c>
      <c r="AC181" s="50">
        <v>3.9139002150320397</v>
      </c>
    </row>
    <row r="182" spans="19:29" ht="15" customHeight="1">
      <c r="S182" s="1" t="s">
        <v>92</v>
      </c>
      <c r="T182" s="49" t="s">
        <v>92</v>
      </c>
      <c r="U182" s="50">
        <v>5.5876856780673094</v>
      </c>
      <c r="V182" s="49" t="s">
        <v>92</v>
      </c>
      <c r="W182" s="50">
        <v>5.0428796056436349</v>
      </c>
      <c r="X182" s="49" t="s">
        <v>92</v>
      </c>
      <c r="Y182" s="50">
        <v>4.5591358780753977</v>
      </c>
      <c r="Z182" s="49" t="s">
        <v>92</v>
      </c>
      <c r="AA182" s="50">
        <v>3.7516314284931993</v>
      </c>
      <c r="AB182" s="49" t="s">
        <v>92</v>
      </c>
      <c r="AC182" s="50">
        <v>2.9781813082670863</v>
      </c>
    </row>
    <row r="183" spans="19:29" ht="15" customHeight="1">
      <c r="S183" s="1" t="s">
        <v>93</v>
      </c>
      <c r="T183" s="49" t="s">
        <v>93</v>
      </c>
      <c r="U183" s="50">
        <v>4.4243798774079615</v>
      </c>
      <c r="V183" s="49" t="s">
        <v>93</v>
      </c>
      <c r="W183" s="50">
        <v>3.9150532288811273</v>
      </c>
      <c r="X183" s="49" t="s">
        <v>93</v>
      </c>
      <c r="Y183" s="50">
        <v>6.976747557184793</v>
      </c>
      <c r="Z183" s="49" t="s">
        <v>93</v>
      </c>
      <c r="AA183" s="50">
        <v>5.5052001368353976</v>
      </c>
      <c r="AB183" s="49" t="s">
        <v>93</v>
      </c>
      <c r="AC183" s="50">
        <v>3.0639537555903504</v>
      </c>
    </row>
    <row r="184" spans="19:29" ht="15" customHeight="1">
      <c r="S184" s="1" t="s">
        <v>94</v>
      </c>
      <c r="T184" s="49" t="s">
        <v>94</v>
      </c>
      <c r="U184" s="50">
        <v>4.1081106517763413</v>
      </c>
      <c r="V184" s="49" t="s">
        <v>94</v>
      </c>
      <c r="W184" s="50">
        <v>3.7813576041191874</v>
      </c>
      <c r="X184" s="49" t="s">
        <v>94</v>
      </c>
      <c r="Y184" s="50">
        <v>5.3128199631068922</v>
      </c>
      <c r="Z184" s="49" t="s">
        <v>94</v>
      </c>
      <c r="AA184" s="50">
        <v>5.1050497194778668</v>
      </c>
      <c r="AB184" s="49" t="s">
        <v>94</v>
      </c>
      <c r="AC184" s="50">
        <v>4.0874379914784944</v>
      </c>
    </row>
    <row r="185" spans="19:29" ht="15" customHeight="1">
      <c r="S185" s="1" t="s">
        <v>95</v>
      </c>
      <c r="T185" s="49" t="s">
        <v>95</v>
      </c>
      <c r="U185" s="50">
        <v>6.31040330810721</v>
      </c>
      <c r="V185" s="49" t="s">
        <v>95</v>
      </c>
      <c r="W185" s="50">
        <v>4.3934571466503147</v>
      </c>
      <c r="X185" s="49" t="s">
        <v>95</v>
      </c>
      <c r="Y185" s="50">
        <v>4.13389068210265</v>
      </c>
      <c r="Z185" s="49" t="s">
        <v>95</v>
      </c>
      <c r="AA185" s="50">
        <v>5.8413544897342522</v>
      </c>
      <c r="AB185" s="49" t="s">
        <v>95</v>
      </c>
      <c r="AC185" s="50">
        <v>4.1719649633510212</v>
      </c>
    </row>
    <row r="186" spans="19:29" ht="15" customHeight="1">
      <c r="S186" s="1" t="s">
        <v>96</v>
      </c>
      <c r="T186" s="49" t="s">
        <v>96</v>
      </c>
      <c r="U186" s="50">
        <v>7.7386279294744345</v>
      </c>
      <c r="V186" s="49" t="s">
        <v>96</v>
      </c>
      <c r="W186" s="50">
        <v>6.2878270776657814</v>
      </c>
      <c r="X186" s="49" t="s">
        <v>96</v>
      </c>
      <c r="Y186" s="50">
        <v>8.507274066121246</v>
      </c>
      <c r="Z186" s="49" t="s">
        <v>96</v>
      </c>
      <c r="AA186" s="50">
        <v>4.1333311327480127</v>
      </c>
      <c r="AB186" s="49" t="s">
        <v>96</v>
      </c>
      <c r="AC186" s="50">
        <v>2.1408458248714095</v>
      </c>
    </row>
    <row r="187" spans="19:29" ht="15" customHeight="1">
      <c r="S187" s="1" t="s">
        <v>97</v>
      </c>
      <c r="T187" s="49" t="s">
        <v>97</v>
      </c>
      <c r="U187" s="50">
        <v>2.6644184272388851</v>
      </c>
      <c r="V187" s="49" t="s">
        <v>97</v>
      </c>
      <c r="W187" s="50">
        <v>2.3988173778824802</v>
      </c>
      <c r="X187" s="49" t="s">
        <v>97</v>
      </c>
      <c r="Y187" s="50">
        <v>4.2671590896953608</v>
      </c>
      <c r="Z187" s="49" t="s">
        <v>97</v>
      </c>
      <c r="AA187" s="50">
        <v>2.9018882675968403</v>
      </c>
      <c r="AB187" s="49" t="s">
        <v>97</v>
      </c>
      <c r="AC187" s="50">
        <v>2.7749010152928015</v>
      </c>
    </row>
    <row r="188" spans="19:29" ht="15" customHeight="1">
      <c r="S188" s="1" t="s">
        <v>98</v>
      </c>
      <c r="T188" s="49" t="s">
        <v>98</v>
      </c>
      <c r="U188" s="50">
        <v>3.4169751468269256</v>
      </c>
      <c r="V188" s="49" t="s">
        <v>98</v>
      </c>
      <c r="W188" s="50">
        <v>1.8634593873113092</v>
      </c>
      <c r="X188" s="49" t="s">
        <v>98</v>
      </c>
      <c r="Y188" s="50">
        <v>3.6691948536226975</v>
      </c>
      <c r="Z188" s="49" t="s">
        <v>98</v>
      </c>
      <c r="AA188" s="50">
        <v>2.2665173442667386</v>
      </c>
      <c r="AB188" s="49" t="s">
        <v>99</v>
      </c>
      <c r="AC188" s="50">
        <v>2.0945002758682865</v>
      </c>
    </row>
    <row r="189" spans="19:29" ht="15" customHeight="1">
      <c r="S189" s="1" t="s">
        <v>100</v>
      </c>
      <c r="T189" s="49" t="s">
        <v>100</v>
      </c>
      <c r="U189" s="50">
        <v>3.9144451823799615</v>
      </c>
      <c r="V189" s="49" t="s">
        <v>100</v>
      </c>
      <c r="W189" s="50">
        <v>3.2018512439259901</v>
      </c>
      <c r="X189" s="49" t="s">
        <v>100</v>
      </c>
      <c r="Y189" s="50">
        <v>3.8965115373474948</v>
      </c>
      <c r="Z189" s="49" t="s">
        <v>100</v>
      </c>
      <c r="AA189" s="50">
        <v>3.214663807547812</v>
      </c>
      <c r="AB189" s="49" t="s">
        <v>100</v>
      </c>
      <c r="AC189" s="50">
        <v>3.1003996789674249</v>
      </c>
    </row>
    <row r="190" spans="19:29" ht="15" customHeight="1">
      <c r="S190" s="1" t="s">
        <v>101</v>
      </c>
      <c r="T190" s="49" t="s">
        <v>101</v>
      </c>
      <c r="U190" s="50">
        <v>1.3986094397439266</v>
      </c>
      <c r="V190" s="49" t="s">
        <v>101</v>
      </c>
      <c r="W190" s="50">
        <v>1.3776936756937697</v>
      </c>
      <c r="X190" s="49" t="s">
        <v>101</v>
      </c>
      <c r="Y190" s="50">
        <v>1.683165746325014</v>
      </c>
      <c r="Z190" s="49" t="s">
        <v>101</v>
      </c>
      <c r="AA190" s="50">
        <v>1.3474683237723573</v>
      </c>
      <c r="AB190" s="49" t="s">
        <v>101</v>
      </c>
      <c r="AC190" s="50">
        <v>1.204784854868699</v>
      </c>
    </row>
    <row r="191" spans="19:29" ht="15" customHeight="1">
      <c r="S191" s="1" t="s">
        <v>102</v>
      </c>
      <c r="T191" s="49" t="s">
        <v>102</v>
      </c>
      <c r="U191" s="50">
        <v>1.6555809562959314</v>
      </c>
      <c r="V191" s="49" t="s">
        <v>102</v>
      </c>
      <c r="W191" s="50">
        <v>2.6503663742612487</v>
      </c>
      <c r="X191" s="49" t="s">
        <v>102</v>
      </c>
      <c r="Y191" s="50">
        <v>2.0858849170508318</v>
      </c>
      <c r="Z191" s="49" t="s">
        <v>102</v>
      </c>
      <c r="AA191" s="50">
        <v>4.0673692708791336</v>
      </c>
      <c r="AB191" s="49" t="s">
        <v>102</v>
      </c>
      <c r="AC191" s="50">
        <v>2.4198823553369295</v>
      </c>
    </row>
  </sheetData>
  <sheetProtection password="8805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91"/>
  <sheetViews>
    <sheetView topLeftCell="XFD1" zoomScale="70" zoomScaleNormal="70" workbookViewId="0">
      <selection sqref="A1:XFD1048576"/>
    </sheetView>
  </sheetViews>
  <sheetFormatPr defaultColWidth="0" defaultRowHeight="15" customHeight="1"/>
  <cols>
    <col min="1" max="30" width="11.140625" style="1" hidden="1"/>
    <col min="31" max="16383" width="80" style="1" hidden="1"/>
    <col min="16384" max="16384" width="11.140625" style="1" hidden="1"/>
  </cols>
  <sheetData>
    <row r="1" spans="1:25" ht="15" customHeight="1">
      <c r="A1" s="26"/>
      <c r="B1" s="27">
        <v>43470</v>
      </c>
      <c r="C1" s="28"/>
      <c r="D1" s="27">
        <v>43105</v>
      </c>
      <c r="E1" s="28"/>
      <c r="F1" s="27">
        <v>42740</v>
      </c>
      <c r="G1" s="28"/>
      <c r="H1" s="27">
        <v>42374</v>
      </c>
      <c r="I1" s="28"/>
      <c r="J1" s="27">
        <v>42009</v>
      </c>
      <c r="K1" s="29"/>
      <c r="L1" s="29"/>
      <c r="M1" s="29"/>
      <c r="N1" s="29"/>
      <c r="O1" s="29"/>
      <c r="P1" s="29"/>
      <c r="Q1" s="29"/>
      <c r="R1" s="26"/>
      <c r="S1" s="26"/>
    </row>
    <row r="2" spans="1:25" ht="15" customHeight="1">
      <c r="A2" s="26"/>
      <c r="B2" s="28">
        <v>2018</v>
      </c>
      <c r="C2" s="28"/>
      <c r="D2" s="28">
        <v>2017</v>
      </c>
      <c r="E2" s="28"/>
      <c r="F2" s="28">
        <v>2016</v>
      </c>
      <c r="G2" s="28"/>
      <c r="H2" s="28">
        <v>2015</v>
      </c>
      <c r="I2" s="28"/>
      <c r="J2" s="28">
        <v>2014</v>
      </c>
      <c r="K2" s="26"/>
      <c r="L2" s="26"/>
      <c r="M2" s="26"/>
      <c r="N2" s="26"/>
      <c r="O2" s="26"/>
      <c r="P2" s="26"/>
      <c r="Q2" s="26"/>
      <c r="R2" s="26"/>
      <c r="S2" s="26"/>
    </row>
    <row r="3" spans="1:25" ht="15" customHeight="1">
      <c r="A3" s="30" t="s">
        <v>0</v>
      </c>
      <c r="B3" s="31" t="s">
        <v>139</v>
      </c>
      <c r="C3" s="30" t="s">
        <v>0</v>
      </c>
      <c r="D3" s="31" t="s">
        <v>139</v>
      </c>
      <c r="E3" s="30" t="s">
        <v>0</v>
      </c>
      <c r="F3" s="31" t="s">
        <v>139</v>
      </c>
      <c r="G3" s="30" t="s">
        <v>0</v>
      </c>
      <c r="H3" s="31" t="s">
        <v>139</v>
      </c>
      <c r="I3" s="30" t="s">
        <v>0</v>
      </c>
      <c r="J3" s="31" t="s">
        <v>139</v>
      </c>
      <c r="K3" s="32"/>
      <c r="L3" s="32">
        <v>2014</v>
      </c>
      <c r="M3" s="32">
        <v>2015</v>
      </c>
      <c r="N3" s="32">
        <v>2016</v>
      </c>
      <c r="O3" s="32">
        <v>2017</v>
      </c>
      <c r="P3" s="32">
        <v>2018</v>
      </c>
      <c r="Q3" s="33" t="s">
        <v>2</v>
      </c>
      <c r="R3" s="33" t="s">
        <v>1</v>
      </c>
      <c r="W3" s="63" t="s">
        <v>0</v>
      </c>
      <c r="X3" s="64" t="s">
        <v>150</v>
      </c>
      <c r="Y3" s="64" t="s">
        <v>151</v>
      </c>
    </row>
    <row r="4" spans="1:25" ht="15" customHeight="1">
      <c r="A4" s="34" t="s">
        <v>3</v>
      </c>
      <c r="B4" s="35">
        <v>5.07</v>
      </c>
      <c r="C4" s="34" t="s">
        <v>3</v>
      </c>
      <c r="D4" s="35">
        <v>4.6915576009360018</v>
      </c>
      <c r="E4" s="34" t="s">
        <v>3</v>
      </c>
      <c r="F4" s="35">
        <v>4.6428888594607391</v>
      </c>
      <c r="G4" s="34" t="s">
        <v>3</v>
      </c>
      <c r="H4" s="35">
        <v>4.417324695280457</v>
      </c>
      <c r="I4" s="34" t="s">
        <v>3</v>
      </c>
      <c r="J4" s="35">
        <v>4.9553321674991162</v>
      </c>
      <c r="K4" s="26">
        <v>1</v>
      </c>
      <c r="L4" s="36">
        <f>J4</f>
        <v>4.9553321674991162</v>
      </c>
      <c r="M4" s="36">
        <f>H4</f>
        <v>4.417324695280457</v>
      </c>
      <c r="N4" s="36">
        <f>F4</f>
        <v>4.6428888594607391</v>
      </c>
      <c r="O4" s="36">
        <f>D4</f>
        <v>4.6915576009360018</v>
      </c>
      <c r="P4" s="36">
        <f>B4</f>
        <v>5.07</v>
      </c>
      <c r="Q4" s="36">
        <f>P4</f>
        <v>5.07</v>
      </c>
      <c r="R4" s="36">
        <f>AVERAGE(L4:P4)</f>
        <v>4.7554206646352624</v>
      </c>
      <c r="T4" s="34" t="s">
        <v>3</v>
      </c>
      <c r="U4" s="1">
        <f>VLOOKUP(T4,$W$4:$Y$97,2,FALSE)</f>
        <v>5.07</v>
      </c>
      <c r="W4" s="65" t="s">
        <v>3</v>
      </c>
      <c r="X4" s="66">
        <v>5.07</v>
      </c>
      <c r="Y4" s="66">
        <v>7.11</v>
      </c>
    </row>
    <row r="5" spans="1:25" ht="15" customHeight="1">
      <c r="A5" s="37" t="s">
        <v>4</v>
      </c>
      <c r="B5" s="38">
        <v>3.76</v>
      </c>
      <c r="C5" s="37" t="s">
        <v>4</v>
      </c>
      <c r="D5" s="38">
        <v>3.2704026890706959</v>
      </c>
      <c r="E5" s="37" t="s">
        <v>4</v>
      </c>
      <c r="F5" s="38">
        <v>2.9268822368702416</v>
      </c>
      <c r="G5" s="37" t="s">
        <v>4</v>
      </c>
      <c r="H5" s="38">
        <v>3.5156568797940717</v>
      </c>
      <c r="I5" s="37" t="s">
        <v>4</v>
      </c>
      <c r="J5" s="38">
        <v>3.2409676770322102</v>
      </c>
      <c r="K5" s="39">
        <v>2</v>
      </c>
      <c r="L5" s="36">
        <f t="shared" ref="L5:L68" si="0">J5</f>
        <v>3.2409676770322102</v>
      </c>
      <c r="M5" s="36">
        <f t="shared" ref="M5:M68" si="1">H5</f>
        <v>3.5156568797940717</v>
      </c>
      <c r="N5" s="36">
        <f t="shared" ref="N5:N68" si="2">F5</f>
        <v>2.9268822368702416</v>
      </c>
      <c r="O5" s="36">
        <f t="shared" ref="O5:O68" si="3">D5</f>
        <v>3.2704026890706959</v>
      </c>
      <c r="P5" s="36">
        <f t="shared" ref="P5:P68" si="4">B5</f>
        <v>3.76</v>
      </c>
      <c r="Q5" s="36">
        <f t="shared" ref="Q5:Q68" si="5">P5</f>
        <v>3.76</v>
      </c>
      <c r="R5" s="36">
        <f t="shared" ref="R5:R68" si="6">AVERAGE(L5:P5)</f>
        <v>3.3427818965534444</v>
      </c>
      <c r="T5" s="37" t="s">
        <v>4</v>
      </c>
      <c r="U5" s="1">
        <f t="shared" ref="U5:U68" si="7">VLOOKUP(T5,$W$4:$Y$97,2,FALSE)</f>
        <v>3.76</v>
      </c>
      <c r="W5" s="67" t="s">
        <v>4</v>
      </c>
      <c r="X5" s="68">
        <v>3.76</v>
      </c>
      <c r="Y5" s="68">
        <v>4.2699999999999996</v>
      </c>
    </row>
    <row r="6" spans="1:25" ht="15" customHeight="1">
      <c r="A6" s="34" t="s">
        <v>5</v>
      </c>
      <c r="B6" s="35">
        <v>1.89</v>
      </c>
      <c r="C6" s="34" t="s">
        <v>5</v>
      </c>
      <c r="D6" s="35">
        <v>1.7297707060530711</v>
      </c>
      <c r="E6" s="34" t="s">
        <v>5</v>
      </c>
      <c r="F6" s="35">
        <v>2.161449648813766</v>
      </c>
      <c r="G6" s="34" t="s">
        <v>5</v>
      </c>
      <c r="H6" s="35">
        <v>2.532216847338193</v>
      </c>
      <c r="I6" s="34" t="s">
        <v>5</v>
      </c>
      <c r="J6" s="35">
        <v>1.860713135879472</v>
      </c>
      <c r="K6" s="26">
        <v>3</v>
      </c>
      <c r="L6" s="36">
        <f t="shared" si="0"/>
        <v>1.860713135879472</v>
      </c>
      <c r="M6" s="36">
        <f t="shared" si="1"/>
        <v>2.532216847338193</v>
      </c>
      <c r="N6" s="36">
        <f t="shared" si="2"/>
        <v>2.161449648813766</v>
      </c>
      <c r="O6" s="36">
        <f t="shared" si="3"/>
        <v>1.7297707060530711</v>
      </c>
      <c r="P6" s="36">
        <f t="shared" si="4"/>
        <v>1.89</v>
      </c>
      <c r="Q6" s="36">
        <f t="shared" si="5"/>
        <v>1.89</v>
      </c>
      <c r="R6" s="36">
        <f t="shared" si="6"/>
        <v>2.0348300676169004</v>
      </c>
      <c r="T6" s="34" t="s">
        <v>5</v>
      </c>
      <c r="U6" s="1">
        <f t="shared" si="7"/>
        <v>1.89</v>
      </c>
      <c r="W6" s="65" t="s">
        <v>5</v>
      </c>
      <c r="X6" s="66">
        <v>1.89</v>
      </c>
      <c r="Y6" s="66">
        <v>3.05</v>
      </c>
    </row>
    <row r="7" spans="1:25" ht="15" customHeight="1">
      <c r="A7" s="37" t="s">
        <v>6</v>
      </c>
      <c r="B7" s="38">
        <v>4.18</v>
      </c>
      <c r="C7" s="37" t="s">
        <v>6</v>
      </c>
      <c r="D7" s="38">
        <v>3.1349466568795137</v>
      </c>
      <c r="E7" s="37" t="s">
        <v>6</v>
      </c>
      <c r="F7" s="38">
        <v>2.8234640693446367</v>
      </c>
      <c r="G7" s="37" t="s">
        <v>6</v>
      </c>
      <c r="H7" s="38">
        <v>4.6753746191024996</v>
      </c>
      <c r="I7" s="37" t="s">
        <v>6</v>
      </c>
      <c r="J7" s="38">
        <v>4.2826046671421816</v>
      </c>
      <c r="K7" s="39">
        <v>4</v>
      </c>
      <c r="L7" s="36">
        <f t="shared" si="0"/>
        <v>4.2826046671421816</v>
      </c>
      <c r="M7" s="36">
        <f t="shared" si="1"/>
        <v>4.6753746191024996</v>
      </c>
      <c r="N7" s="36">
        <f t="shared" si="2"/>
        <v>2.8234640693446367</v>
      </c>
      <c r="O7" s="36">
        <f t="shared" si="3"/>
        <v>3.1349466568795137</v>
      </c>
      <c r="P7" s="36">
        <f t="shared" si="4"/>
        <v>4.18</v>
      </c>
      <c r="Q7" s="36">
        <f t="shared" si="5"/>
        <v>4.18</v>
      </c>
      <c r="R7" s="36">
        <f t="shared" si="6"/>
        <v>3.8192780024937663</v>
      </c>
      <c r="T7" s="37" t="s">
        <v>6</v>
      </c>
      <c r="U7" s="1">
        <f t="shared" si="7"/>
        <v>4.18</v>
      </c>
      <c r="W7" s="67" t="s">
        <v>6</v>
      </c>
      <c r="X7" s="68">
        <v>4.18</v>
      </c>
      <c r="Y7" s="68">
        <v>5.09</v>
      </c>
    </row>
    <row r="8" spans="1:25" ht="15" customHeight="1">
      <c r="A8" s="34" t="s">
        <v>7</v>
      </c>
      <c r="B8" s="35">
        <v>1.5</v>
      </c>
      <c r="C8" s="34" t="s">
        <v>7</v>
      </c>
      <c r="D8" s="35">
        <v>1.8906446628451978</v>
      </c>
      <c r="E8" s="34" t="s">
        <v>7</v>
      </c>
      <c r="F8" s="35">
        <v>1.0307704470761549</v>
      </c>
      <c r="G8" s="34" t="s">
        <v>7</v>
      </c>
      <c r="H8" s="35">
        <v>1.9509626862323024</v>
      </c>
      <c r="I8" s="34" t="s">
        <v>7</v>
      </c>
      <c r="J8" s="35">
        <v>2.4352769923109436</v>
      </c>
      <c r="K8" s="26">
        <v>5</v>
      </c>
      <c r="L8" s="36">
        <f t="shared" si="0"/>
        <v>2.4352769923109436</v>
      </c>
      <c r="M8" s="36">
        <f t="shared" si="1"/>
        <v>1.9509626862323024</v>
      </c>
      <c r="N8" s="36">
        <f t="shared" si="2"/>
        <v>1.0307704470761549</v>
      </c>
      <c r="O8" s="36">
        <f t="shared" si="3"/>
        <v>1.8906446628451978</v>
      </c>
      <c r="P8" s="36">
        <f t="shared" si="4"/>
        <v>1.5</v>
      </c>
      <c r="Q8" s="36">
        <f t="shared" si="5"/>
        <v>1.5</v>
      </c>
      <c r="R8" s="36">
        <f t="shared" si="6"/>
        <v>1.7615309576929199</v>
      </c>
      <c r="T8" s="34" t="s">
        <v>7</v>
      </c>
      <c r="U8" s="1">
        <f t="shared" si="7"/>
        <v>1.5</v>
      </c>
      <c r="W8" s="65" t="s">
        <v>7</v>
      </c>
      <c r="X8" s="66">
        <v>1.5</v>
      </c>
      <c r="Y8" s="66">
        <v>3.47</v>
      </c>
    </row>
    <row r="9" spans="1:25" ht="15" customHeight="1">
      <c r="A9" s="37" t="s">
        <v>8</v>
      </c>
      <c r="B9" s="38">
        <v>4.2</v>
      </c>
      <c r="C9" s="37" t="s">
        <v>8</v>
      </c>
      <c r="D9" s="38">
        <v>3.0593527318925902</v>
      </c>
      <c r="E9" s="37" t="s">
        <v>8</v>
      </c>
      <c r="F9" s="38">
        <v>3.1862374493064785</v>
      </c>
      <c r="G9" s="37" t="s">
        <v>8</v>
      </c>
      <c r="H9" s="38">
        <v>3.4819989287251878</v>
      </c>
      <c r="I9" s="37" t="s">
        <v>8</v>
      </c>
      <c r="J9" s="38">
        <v>4.172308959280544</v>
      </c>
      <c r="K9" s="39">
        <v>6</v>
      </c>
      <c r="L9" s="36">
        <f t="shared" si="0"/>
        <v>4.172308959280544</v>
      </c>
      <c r="M9" s="36">
        <f t="shared" si="1"/>
        <v>3.4819989287251878</v>
      </c>
      <c r="N9" s="36">
        <f t="shared" si="2"/>
        <v>3.1862374493064785</v>
      </c>
      <c r="O9" s="36">
        <f t="shared" si="3"/>
        <v>3.0593527318925902</v>
      </c>
      <c r="P9" s="36">
        <f t="shared" si="4"/>
        <v>4.2</v>
      </c>
      <c r="Q9" s="36">
        <f t="shared" si="5"/>
        <v>4.2</v>
      </c>
      <c r="R9" s="36">
        <f t="shared" si="6"/>
        <v>3.6199796138409601</v>
      </c>
      <c r="T9" s="37" t="s">
        <v>8</v>
      </c>
      <c r="U9" s="1">
        <f t="shared" si="7"/>
        <v>4.2</v>
      </c>
      <c r="W9" s="67" t="s">
        <v>8</v>
      </c>
      <c r="X9" s="68">
        <v>4.2</v>
      </c>
      <c r="Y9" s="68">
        <v>5.07</v>
      </c>
    </row>
    <row r="10" spans="1:25" ht="15" customHeight="1">
      <c r="A10" s="34" t="s">
        <v>113</v>
      </c>
      <c r="B10" s="35">
        <v>0.95</v>
      </c>
      <c r="C10" s="34" t="s">
        <v>113</v>
      </c>
      <c r="D10" s="35">
        <v>0.77538159775885551</v>
      </c>
      <c r="E10" s="34" t="s">
        <v>113</v>
      </c>
      <c r="F10" s="35">
        <v>0.82928749433454163</v>
      </c>
      <c r="G10" s="34" t="s">
        <v>113</v>
      </c>
      <c r="H10" s="35">
        <v>0.80118587305004685</v>
      </c>
      <c r="I10" s="34" t="s">
        <v>113</v>
      </c>
      <c r="J10" s="35">
        <v>0.72245261474472833</v>
      </c>
      <c r="K10" s="26">
        <v>7</v>
      </c>
      <c r="L10" s="36">
        <f t="shared" si="0"/>
        <v>0.72245261474472833</v>
      </c>
      <c r="M10" s="36">
        <f t="shared" si="1"/>
        <v>0.80118587305004685</v>
      </c>
      <c r="N10" s="36">
        <f t="shared" si="2"/>
        <v>0.82928749433454163</v>
      </c>
      <c r="O10" s="36">
        <f t="shared" si="3"/>
        <v>0.77538159775885551</v>
      </c>
      <c r="P10" s="36">
        <f t="shared" si="4"/>
        <v>0.95</v>
      </c>
      <c r="Q10" s="36">
        <f t="shared" si="5"/>
        <v>0.95</v>
      </c>
      <c r="R10" s="36">
        <f t="shared" si="6"/>
        <v>0.81566151597763459</v>
      </c>
      <c r="T10" s="34" t="s">
        <v>113</v>
      </c>
      <c r="U10" s="1">
        <f t="shared" si="7"/>
        <v>0.95</v>
      </c>
      <c r="W10" s="65" t="s">
        <v>113</v>
      </c>
      <c r="X10" s="66">
        <v>0.95</v>
      </c>
      <c r="Y10" s="66">
        <v>1.58</v>
      </c>
    </row>
    <row r="11" spans="1:25" ht="15" customHeight="1">
      <c r="A11" s="37" t="s">
        <v>114</v>
      </c>
      <c r="B11" s="38">
        <v>1.4</v>
      </c>
      <c r="C11" s="37" t="s">
        <v>114</v>
      </c>
      <c r="D11" s="38">
        <v>1.1829522685250982</v>
      </c>
      <c r="E11" s="37" t="s">
        <v>114</v>
      </c>
      <c r="F11" s="38">
        <v>1.2107899442173651</v>
      </c>
      <c r="G11" s="37" t="s">
        <v>114</v>
      </c>
      <c r="H11" s="38">
        <v>1.3380888917368461</v>
      </c>
      <c r="I11" s="37" t="s">
        <v>114</v>
      </c>
      <c r="J11" s="38">
        <v>1.4664956014811126</v>
      </c>
      <c r="K11" s="39">
        <v>8</v>
      </c>
      <c r="L11" s="36">
        <f t="shared" si="0"/>
        <v>1.4664956014811126</v>
      </c>
      <c r="M11" s="36">
        <f t="shared" si="1"/>
        <v>1.3380888917368461</v>
      </c>
      <c r="N11" s="36">
        <f t="shared" si="2"/>
        <v>1.2107899442173651</v>
      </c>
      <c r="O11" s="36">
        <f t="shared" si="3"/>
        <v>1.1829522685250982</v>
      </c>
      <c r="P11" s="36">
        <f t="shared" si="4"/>
        <v>1.4</v>
      </c>
      <c r="Q11" s="36">
        <f t="shared" si="5"/>
        <v>1.4</v>
      </c>
      <c r="R11" s="36">
        <f t="shared" si="6"/>
        <v>1.3196653411920845</v>
      </c>
      <c r="T11" s="37" t="s">
        <v>114</v>
      </c>
      <c r="U11" s="1">
        <f t="shared" si="7"/>
        <v>1.4</v>
      </c>
      <c r="W11" s="67" t="s">
        <v>114</v>
      </c>
      <c r="X11" s="68">
        <v>1.4</v>
      </c>
      <c r="Y11" s="68">
        <v>1.98</v>
      </c>
    </row>
    <row r="12" spans="1:25" ht="15" customHeight="1">
      <c r="A12" s="34" t="s">
        <v>9</v>
      </c>
      <c r="B12" s="35">
        <v>6.15</v>
      </c>
      <c r="C12" s="34" t="s">
        <v>9</v>
      </c>
      <c r="D12" s="35">
        <v>5.3999923369323746</v>
      </c>
      <c r="E12" s="34" t="s">
        <v>9</v>
      </c>
      <c r="F12" s="35">
        <v>2.8575719199586951</v>
      </c>
      <c r="G12" s="34" t="s">
        <v>9</v>
      </c>
      <c r="H12" s="35">
        <v>4.4547081359294278</v>
      </c>
      <c r="I12" s="34" t="s">
        <v>9</v>
      </c>
      <c r="J12" s="35">
        <v>4.7537869391581422</v>
      </c>
      <c r="K12" s="26">
        <v>9</v>
      </c>
      <c r="L12" s="36">
        <f t="shared" si="0"/>
        <v>4.7537869391581422</v>
      </c>
      <c r="M12" s="36">
        <f t="shared" si="1"/>
        <v>4.4547081359294278</v>
      </c>
      <c r="N12" s="36">
        <f t="shared" si="2"/>
        <v>2.8575719199586951</v>
      </c>
      <c r="O12" s="36">
        <f t="shared" si="3"/>
        <v>5.3999923369323746</v>
      </c>
      <c r="P12" s="36">
        <f t="shared" si="4"/>
        <v>6.15</v>
      </c>
      <c r="Q12" s="36">
        <f t="shared" si="5"/>
        <v>6.15</v>
      </c>
      <c r="R12" s="36">
        <f t="shared" si="6"/>
        <v>4.7232118663957277</v>
      </c>
      <c r="T12" s="34" t="s">
        <v>9</v>
      </c>
      <c r="U12" s="1">
        <f t="shared" si="7"/>
        <v>6.15</v>
      </c>
      <c r="W12" s="65" t="s">
        <v>9</v>
      </c>
      <c r="X12" s="66">
        <v>6.15</v>
      </c>
      <c r="Y12" s="66">
        <v>7.63</v>
      </c>
    </row>
    <row r="13" spans="1:25" ht="15" customHeight="1">
      <c r="A13" s="37" t="s">
        <v>10</v>
      </c>
      <c r="B13" s="38">
        <v>5.38</v>
      </c>
      <c r="C13" s="37" t="s">
        <v>10</v>
      </c>
      <c r="D13" s="38">
        <v>3.5093542797040587</v>
      </c>
      <c r="E13" s="37" t="s">
        <v>10</v>
      </c>
      <c r="F13" s="38">
        <v>4.2745857552497233</v>
      </c>
      <c r="G13" s="37" t="s">
        <v>10</v>
      </c>
      <c r="H13" s="38">
        <v>5.4946329257282471</v>
      </c>
      <c r="I13" s="37" t="s">
        <v>10</v>
      </c>
      <c r="J13" s="38">
        <v>5.8996028021473865</v>
      </c>
      <c r="K13" s="39">
        <v>10</v>
      </c>
      <c r="L13" s="36">
        <f t="shared" si="0"/>
        <v>5.8996028021473865</v>
      </c>
      <c r="M13" s="36">
        <f t="shared" si="1"/>
        <v>5.4946329257282471</v>
      </c>
      <c r="N13" s="36">
        <f t="shared" si="2"/>
        <v>4.2745857552497233</v>
      </c>
      <c r="O13" s="36">
        <f t="shared" si="3"/>
        <v>3.5093542797040587</v>
      </c>
      <c r="P13" s="36">
        <f t="shared" si="4"/>
        <v>5.38</v>
      </c>
      <c r="Q13" s="36">
        <f t="shared" si="5"/>
        <v>5.38</v>
      </c>
      <c r="R13" s="36">
        <f t="shared" si="6"/>
        <v>4.911635152565883</v>
      </c>
      <c r="T13" s="37" t="s">
        <v>10</v>
      </c>
      <c r="U13" s="1">
        <f t="shared" si="7"/>
        <v>5.38</v>
      </c>
      <c r="W13" s="67" t="s">
        <v>10</v>
      </c>
      <c r="X13" s="68">
        <v>5.38</v>
      </c>
      <c r="Y13" s="68">
        <v>6.06</v>
      </c>
    </row>
    <row r="14" spans="1:25" ht="15" customHeight="1">
      <c r="A14" s="34" t="s">
        <v>11</v>
      </c>
      <c r="B14" s="35">
        <v>1.86</v>
      </c>
      <c r="C14" s="34" t="s">
        <v>11</v>
      </c>
      <c r="D14" s="35">
        <v>1.5968819784602808</v>
      </c>
      <c r="E14" s="34" t="s">
        <v>11</v>
      </c>
      <c r="F14" s="35">
        <v>1.61667338665948</v>
      </c>
      <c r="G14" s="34" t="s">
        <v>11</v>
      </c>
      <c r="H14" s="35">
        <v>2.2711813302061787</v>
      </c>
      <c r="I14" s="34" t="s">
        <v>11</v>
      </c>
      <c r="J14" s="35">
        <v>2.9020456680414961</v>
      </c>
      <c r="K14" s="26">
        <v>11</v>
      </c>
      <c r="L14" s="36">
        <f t="shared" si="0"/>
        <v>2.9020456680414961</v>
      </c>
      <c r="M14" s="36">
        <f t="shared" si="1"/>
        <v>2.2711813302061787</v>
      </c>
      <c r="N14" s="36">
        <f t="shared" si="2"/>
        <v>1.61667338665948</v>
      </c>
      <c r="O14" s="36">
        <f t="shared" si="3"/>
        <v>1.5968819784602808</v>
      </c>
      <c r="P14" s="36">
        <f t="shared" si="4"/>
        <v>1.86</v>
      </c>
      <c r="Q14" s="36">
        <f t="shared" si="5"/>
        <v>1.86</v>
      </c>
      <c r="R14" s="36">
        <f t="shared" si="6"/>
        <v>2.049356472673487</v>
      </c>
      <c r="T14" s="34" t="s">
        <v>11</v>
      </c>
      <c r="U14" s="1">
        <f t="shared" si="7"/>
        <v>1.86</v>
      </c>
      <c r="W14" s="65" t="s">
        <v>11</v>
      </c>
      <c r="X14" s="66">
        <v>1.86</v>
      </c>
      <c r="Y14" s="66">
        <v>3.73</v>
      </c>
    </row>
    <row r="15" spans="1:25" ht="15" customHeight="1">
      <c r="A15" s="37" t="s">
        <v>115</v>
      </c>
      <c r="B15" s="38">
        <v>1.1100000000000001</v>
      </c>
      <c r="C15" s="37" t="s">
        <v>115</v>
      </c>
      <c r="D15" s="38">
        <v>1.0856721096721362</v>
      </c>
      <c r="E15" s="37" t="s">
        <v>115</v>
      </c>
      <c r="F15" s="38">
        <v>0.9892787741318968</v>
      </c>
      <c r="G15" s="37" t="s">
        <v>115</v>
      </c>
      <c r="H15" s="38">
        <v>1.032432991228297</v>
      </c>
      <c r="I15" s="37" t="s">
        <v>115</v>
      </c>
      <c r="J15" s="38">
        <v>1.0548668070613034</v>
      </c>
      <c r="K15" s="39">
        <v>12</v>
      </c>
      <c r="L15" s="36">
        <f t="shared" si="0"/>
        <v>1.0548668070613034</v>
      </c>
      <c r="M15" s="36">
        <f t="shared" si="1"/>
        <v>1.032432991228297</v>
      </c>
      <c r="N15" s="36">
        <f t="shared" si="2"/>
        <v>0.9892787741318968</v>
      </c>
      <c r="O15" s="36">
        <f t="shared" si="3"/>
        <v>1.0856721096721362</v>
      </c>
      <c r="P15" s="36">
        <f t="shared" si="4"/>
        <v>1.1100000000000001</v>
      </c>
      <c r="Q15" s="36">
        <f t="shared" si="5"/>
        <v>1.1100000000000001</v>
      </c>
      <c r="R15" s="36">
        <f t="shared" si="6"/>
        <v>1.0544501364187266</v>
      </c>
      <c r="T15" s="37" t="s">
        <v>115</v>
      </c>
      <c r="U15" s="1">
        <f t="shared" si="7"/>
        <v>1.1100000000000001</v>
      </c>
      <c r="W15" s="67" t="s">
        <v>115</v>
      </c>
      <c r="X15" s="68">
        <v>1.1100000000000001</v>
      </c>
      <c r="Y15" s="68">
        <v>2.93</v>
      </c>
    </row>
    <row r="16" spans="1:25" ht="15" customHeight="1">
      <c r="A16" s="34" t="s">
        <v>12</v>
      </c>
      <c r="B16" s="35">
        <v>2.71</v>
      </c>
      <c r="C16" s="34" t="s">
        <v>12</v>
      </c>
      <c r="D16" s="35">
        <v>2.127748665452994</v>
      </c>
      <c r="E16" s="34" t="s">
        <v>12</v>
      </c>
      <c r="F16" s="35">
        <v>2.2251664827769644</v>
      </c>
      <c r="G16" s="34" t="s">
        <v>12</v>
      </c>
      <c r="H16" s="35">
        <v>3.0170183622111972</v>
      </c>
      <c r="I16" s="34" t="s">
        <v>12</v>
      </c>
      <c r="J16" s="35">
        <v>2.4154205549733621</v>
      </c>
      <c r="K16" s="26">
        <v>13</v>
      </c>
      <c r="L16" s="36">
        <f t="shared" si="0"/>
        <v>2.4154205549733621</v>
      </c>
      <c r="M16" s="36">
        <f t="shared" si="1"/>
        <v>3.0170183622111972</v>
      </c>
      <c r="N16" s="36">
        <f t="shared" si="2"/>
        <v>2.2251664827769644</v>
      </c>
      <c r="O16" s="36">
        <f t="shared" si="3"/>
        <v>2.127748665452994</v>
      </c>
      <c r="P16" s="36">
        <f t="shared" si="4"/>
        <v>2.71</v>
      </c>
      <c r="Q16" s="36">
        <f t="shared" si="5"/>
        <v>2.71</v>
      </c>
      <c r="R16" s="36">
        <f t="shared" si="6"/>
        <v>2.4990708130829034</v>
      </c>
      <c r="T16" s="34" t="s">
        <v>12</v>
      </c>
      <c r="U16" s="1">
        <f t="shared" si="7"/>
        <v>2.71</v>
      </c>
      <c r="W16" s="65" t="s">
        <v>12</v>
      </c>
      <c r="X16" s="66">
        <v>2.71</v>
      </c>
      <c r="Y16" s="66">
        <v>3.24</v>
      </c>
    </row>
    <row r="17" spans="1:25" ht="15" customHeight="1">
      <c r="A17" s="37" t="s">
        <v>13</v>
      </c>
      <c r="B17" s="38">
        <v>4.1900000000000004</v>
      </c>
      <c r="C17" s="37" t="s">
        <v>13</v>
      </c>
      <c r="D17" s="38">
        <v>3.9509155439273109</v>
      </c>
      <c r="E17" s="37" t="s">
        <v>13</v>
      </c>
      <c r="F17" s="38">
        <v>3.1064075741724579</v>
      </c>
      <c r="G17" s="37" t="s">
        <v>13</v>
      </c>
      <c r="H17" s="38">
        <v>3.5155377010928741</v>
      </c>
      <c r="I17" s="37" t="s">
        <v>13</v>
      </c>
      <c r="J17" s="38">
        <v>3.8611049659014554</v>
      </c>
      <c r="K17" s="39">
        <v>14</v>
      </c>
      <c r="L17" s="36">
        <f t="shared" si="0"/>
        <v>3.8611049659014554</v>
      </c>
      <c r="M17" s="36">
        <f t="shared" si="1"/>
        <v>3.5155377010928741</v>
      </c>
      <c r="N17" s="36">
        <f t="shared" si="2"/>
        <v>3.1064075741724579</v>
      </c>
      <c r="O17" s="36">
        <f t="shared" si="3"/>
        <v>3.9509155439273109</v>
      </c>
      <c r="P17" s="36">
        <f t="shared" si="4"/>
        <v>4.1900000000000004</v>
      </c>
      <c r="Q17" s="36">
        <f t="shared" si="5"/>
        <v>4.1900000000000004</v>
      </c>
      <c r="R17" s="36">
        <f t="shared" si="6"/>
        <v>3.7247931570188193</v>
      </c>
      <c r="T17" s="37" t="s">
        <v>13</v>
      </c>
      <c r="U17" s="1">
        <f t="shared" si="7"/>
        <v>4.1900000000000004</v>
      </c>
      <c r="W17" s="67" t="s">
        <v>13</v>
      </c>
      <c r="X17" s="68">
        <v>4.1900000000000004</v>
      </c>
      <c r="Y17" s="68">
        <v>5.0999999999999996</v>
      </c>
    </row>
    <row r="18" spans="1:25" ht="15" customHeight="1">
      <c r="A18" s="34" t="s">
        <v>14</v>
      </c>
      <c r="B18" s="35">
        <v>1.53</v>
      </c>
      <c r="C18" s="34" t="s">
        <v>14</v>
      </c>
      <c r="D18" s="35">
        <v>1.637839275875284</v>
      </c>
      <c r="E18" s="34" t="s">
        <v>14</v>
      </c>
      <c r="F18" s="35">
        <v>2.1233295144060871</v>
      </c>
      <c r="G18" s="34" t="s">
        <v>14</v>
      </c>
      <c r="H18" s="35">
        <v>2.5673478974189052</v>
      </c>
      <c r="I18" s="34" t="s">
        <v>14</v>
      </c>
      <c r="J18" s="35">
        <v>2.2486680534716927</v>
      </c>
      <c r="K18" s="26">
        <v>15</v>
      </c>
      <c r="L18" s="36">
        <f t="shared" si="0"/>
        <v>2.2486680534716927</v>
      </c>
      <c r="M18" s="36">
        <f t="shared" si="1"/>
        <v>2.5673478974189052</v>
      </c>
      <c r="N18" s="36">
        <f t="shared" si="2"/>
        <v>2.1233295144060871</v>
      </c>
      <c r="O18" s="36">
        <f t="shared" si="3"/>
        <v>1.637839275875284</v>
      </c>
      <c r="P18" s="36">
        <f t="shared" si="4"/>
        <v>1.53</v>
      </c>
      <c r="Q18" s="36">
        <f t="shared" si="5"/>
        <v>1.53</v>
      </c>
      <c r="R18" s="36">
        <f t="shared" si="6"/>
        <v>2.0214369482343937</v>
      </c>
      <c r="T18" s="34" t="s">
        <v>14</v>
      </c>
      <c r="U18" s="1">
        <f t="shared" si="7"/>
        <v>1.53</v>
      </c>
      <c r="W18" s="65" t="s">
        <v>14</v>
      </c>
      <c r="X18" s="66">
        <v>1.53</v>
      </c>
      <c r="Y18" s="66">
        <v>2.2799999999999998</v>
      </c>
    </row>
    <row r="19" spans="1:25" ht="15" customHeight="1">
      <c r="A19" s="37" t="s">
        <v>15</v>
      </c>
      <c r="B19" s="38">
        <v>4.62</v>
      </c>
      <c r="C19" s="37" t="s">
        <v>15</v>
      </c>
      <c r="D19" s="38">
        <v>3.7641759291129011</v>
      </c>
      <c r="E19" s="37" t="s">
        <v>15</v>
      </c>
      <c r="F19" s="38">
        <v>2.5079885473705237</v>
      </c>
      <c r="G19" s="37" t="s">
        <v>15</v>
      </c>
      <c r="H19" s="38">
        <v>2.9570970836564077</v>
      </c>
      <c r="I19" s="37" t="s">
        <v>15</v>
      </c>
      <c r="J19" s="38">
        <v>3.3963546513781133</v>
      </c>
      <c r="K19" s="39">
        <v>16</v>
      </c>
      <c r="L19" s="36">
        <f t="shared" si="0"/>
        <v>3.3963546513781133</v>
      </c>
      <c r="M19" s="36">
        <f t="shared" si="1"/>
        <v>2.9570970836564077</v>
      </c>
      <c r="N19" s="36">
        <f t="shared" si="2"/>
        <v>2.5079885473705237</v>
      </c>
      <c r="O19" s="36">
        <f t="shared" si="3"/>
        <v>3.7641759291129011</v>
      </c>
      <c r="P19" s="36">
        <f t="shared" si="4"/>
        <v>4.62</v>
      </c>
      <c r="Q19" s="36">
        <f t="shared" si="5"/>
        <v>4.62</v>
      </c>
      <c r="R19" s="36">
        <f t="shared" si="6"/>
        <v>3.4491232423035898</v>
      </c>
      <c r="T19" s="37" t="s">
        <v>15</v>
      </c>
      <c r="U19" s="1">
        <f t="shared" si="7"/>
        <v>4.62</v>
      </c>
      <c r="W19" s="67" t="s">
        <v>15</v>
      </c>
      <c r="X19" s="68">
        <v>4.62</v>
      </c>
      <c r="Y19" s="68">
        <v>6.38</v>
      </c>
    </row>
    <row r="20" spans="1:25" ht="15" customHeight="1">
      <c r="A20" s="34" t="s">
        <v>16</v>
      </c>
      <c r="B20" s="35">
        <v>3.03</v>
      </c>
      <c r="C20" s="34" t="s">
        <v>16</v>
      </c>
      <c r="D20" s="35">
        <v>3.8400448327689194</v>
      </c>
      <c r="E20" s="34" t="s">
        <v>16</v>
      </c>
      <c r="F20" s="35">
        <v>2.4504275195300038</v>
      </c>
      <c r="G20" s="34" t="s">
        <v>16</v>
      </c>
      <c r="H20" s="35">
        <v>2.6478306672615264</v>
      </c>
      <c r="I20" s="34" t="s">
        <v>16</v>
      </c>
      <c r="J20" s="35">
        <v>1.9865656697999445</v>
      </c>
      <c r="K20" s="26">
        <v>17</v>
      </c>
      <c r="L20" s="36">
        <f t="shared" si="0"/>
        <v>1.9865656697999445</v>
      </c>
      <c r="M20" s="36">
        <f t="shared" si="1"/>
        <v>2.6478306672615264</v>
      </c>
      <c r="N20" s="36">
        <f t="shared" si="2"/>
        <v>2.4504275195300038</v>
      </c>
      <c r="O20" s="36">
        <f t="shared" si="3"/>
        <v>3.8400448327689194</v>
      </c>
      <c r="P20" s="36">
        <f t="shared" si="4"/>
        <v>3.03</v>
      </c>
      <c r="Q20" s="36">
        <f t="shared" si="5"/>
        <v>3.03</v>
      </c>
      <c r="R20" s="36">
        <f t="shared" si="6"/>
        <v>2.7909737378720787</v>
      </c>
      <c r="T20" s="34" t="s">
        <v>16</v>
      </c>
      <c r="U20" s="1">
        <f t="shared" si="7"/>
        <v>3.03</v>
      </c>
      <c r="W20" s="65" t="s">
        <v>16</v>
      </c>
      <c r="X20" s="66">
        <v>3.03</v>
      </c>
      <c r="Y20" s="66">
        <v>3.69</v>
      </c>
    </row>
    <row r="21" spans="1:25" ht="15" customHeight="1">
      <c r="A21" s="37" t="s">
        <v>17</v>
      </c>
      <c r="B21" s="38">
        <v>3.36</v>
      </c>
      <c r="C21" s="37" t="s">
        <v>17</v>
      </c>
      <c r="D21" s="38">
        <v>3.1719350664330208</v>
      </c>
      <c r="E21" s="37" t="s">
        <v>17</v>
      </c>
      <c r="F21" s="38">
        <v>2.9452204734727641</v>
      </c>
      <c r="G21" s="37" t="s">
        <v>17</v>
      </c>
      <c r="H21" s="38">
        <v>3.1983204044473212</v>
      </c>
      <c r="I21" s="37" t="s">
        <v>17</v>
      </c>
      <c r="J21" s="38">
        <v>2.7082342525488952</v>
      </c>
      <c r="K21" s="39">
        <v>18</v>
      </c>
      <c r="L21" s="36">
        <f t="shared" si="0"/>
        <v>2.7082342525488952</v>
      </c>
      <c r="M21" s="36">
        <f t="shared" si="1"/>
        <v>3.1983204044473212</v>
      </c>
      <c r="N21" s="36">
        <f t="shared" si="2"/>
        <v>2.9452204734727641</v>
      </c>
      <c r="O21" s="36">
        <f t="shared" si="3"/>
        <v>3.1719350664330208</v>
      </c>
      <c r="P21" s="36">
        <f t="shared" si="4"/>
        <v>3.36</v>
      </c>
      <c r="Q21" s="36">
        <f t="shared" si="5"/>
        <v>3.36</v>
      </c>
      <c r="R21" s="36">
        <f t="shared" si="6"/>
        <v>3.0767420393803997</v>
      </c>
      <c r="T21" s="37" t="s">
        <v>17</v>
      </c>
      <c r="U21" s="1">
        <f t="shared" si="7"/>
        <v>3.36</v>
      </c>
      <c r="W21" s="67" t="s">
        <v>17</v>
      </c>
      <c r="X21" s="68">
        <v>3.36</v>
      </c>
      <c r="Y21" s="68">
        <v>3.97</v>
      </c>
    </row>
    <row r="22" spans="1:25" ht="15" customHeight="1">
      <c r="A22" s="34" t="s">
        <v>18</v>
      </c>
      <c r="B22" s="35">
        <v>5.31</v>
      </c>
      <c r="C22" s="34" t="s">
        <v>18</v>
      </c>
      <c r="D22" s="35">
        <v>5.943252964215163</v>
      </c>
      <c r="E22" s="34" t="s">
        <v>18</v>
      </c>
      <c r="F22" s="35">
        <v>3.250784536105952</v>
      </c>
      <c r="G22" s="34" t="s">
        <v>18</v>
      </c>
      <c r="H22" s="35">
        <v>2.4497424231713523</v>
      </c>
      <c r="I22" s="34" t="s">
        <v>18</v>
      </c>
      <c r="J22" s="35">
        <v>4.1362732228744603</v>
      </c>
      <c r="K22" s="26">
        <v>19</v>
      </c>
      <c r="L22" s="36">
        <f t="shared" si="0"/>
        <v>4.1362732228744603</v>
      </c>
      <c r="M22" s="36">
        <f t="shared" si="1"/>
        <v>2.4497424231713523</v>
      </c>
      <c r="N22" s="36">
        <f t="shared" si="2"/>
        <v>3.250784536105952</v>
      </c>
      <c r="O22" s="36">
        <f t="shared" si="3"/>
        <v>5.943252964215163</v>
      </c>
      <c r="P22" s="36">
        <f t="shared" si="4"/>
        <v>5.31</v>
      </c>
      <c r="Q22" s="36">
        <f t="shared" si="5"/>
        <v>5.31</v>
      </c>
      <c r="R22" s="36">
        <f t="shared" si="6"/>
        <v>4.218010629273385</v>
      </c>
      <c r="T22" s="34" t="s">
        <v>18</v>
      </c>
      <c r="U22" s="1">
        <f t="shared" si="7"/>
        <v>5.31</v>
      </c>
      <c r="W22" s="65" t="s">
        <v>18</v>
      </c>
      <c r="X22" s="66">
        <v>5.31</v>
      </c>
      <c r="Y22" s="66">
        <v>6.42</v>
      </c>
    </row>
    <row r="23" spans="1:25" ht="15" customHeight="1">
      <c r="A23" s="37" t="s">
        <v>19</v>
      </c>
      <c r="B23" s="38">
        <v>4.43</v>
      </c>
      <c r="C23" s="37" t="s">
        <v>19</v>
      </c>
      <c r="D23" s="38">
        <v>3.695579501087193</v>
      </c>
      <c r="E23" s="37" t="s">
        <v>19</v>
      </c>
      <c r="F23" s="38">
        <v>3.0360528158022699</v>
      </c>
      <c r="G23" s="37" t="s">
        <v>19</v>
      </c>
      <c r="H23" s="38">
        <v>3.8920214308202525</v>
      </c>
      <c r="I23" s="37" t="s">
        <v>19</v>
      </c>
      <c r="J23" s="38">
        <v>4.2448258185470387</v>
      </c>
      <c r="K23" s="39">
        <v>20</v>
      </c>
      <c r="L23" s="36">
        <f t="shared" si="0"/>
        <v>4.2448258185470387</v>
      </c>
      <c r="M23" s="36">
        <f t="shared" si="1"/>
        <v>3.8920214308202525</v>
      </c>
      <c r="N23" s="36">
        <f t="shared" si="2"/>
        <v>3.0360528158022699</v>
      </c>
      <c r="O23" s="36">
        <f t="shared" si="3"/>
        <v>3.695579501087193</v>
      </c>
      <c r="P23" s="36">
        <f t="shared" si="4"/>
        <v>4.43</v>
      </c>
      <c r="Q23" s="36">
        <f t="shared" si="5"/>
        <v>4.43</v>
      </c>
      <c r="R23" s="36">
        <f t="shared" si="6"/>
        <v>3.8596959132513504</v>
      </c>
      <c r="T23" s="37" t="s">
        <v>19</v>
      </c>
      <c r="U23" s="1">
        <f t="shared" si="7"/>
        <v>4.43</v>
      </c>
      <c r="W23" s="67" t="s">
        <v>19</v>
      </c>
      <c r="X23" s="68">
        <v>4.43</v>
      </c>
      <c r="Y23" s="68">
        <v>5.38</v>
      </c>
    </row>
    <row r="24" spans="1:25" ht="15" customHeight="1">
      <c r="A24" s="34" t="s">
        <v>20</v>
      </c>
      <c r="B24" s="35">
        <v>5.77</v>
      </c>
      <c r="C24" s="34" t="s">
        <v>20</v>
      </c>
      <c r="D24" s="35">
        <v>3.6755838622203547</v>
      </c>
      <c r="E24" s="34" t="s">
        <v>20</v>
      </c>
      <c r="F24" s="35">
        <v>3.6241984064682549</v>
      </c>
      <c r="G24" s="34" t="s">
        <v>20</v>
      </c>
      <c r="H24" s="35">
        <v>4.9820366330191268</v>
      </c>
      <c r="I24" s="34" t="s">
        <v>20</v>
      </c>
      <c r="J24" s="35">
        <v>4.6939053402551396</v>
      </c>
      <c r="K24" s="26">
        <v>21</v>
      </c>
      <c r="L24" s="36">
        <f t="shared" si="0"/>
        <v>4.6939053402551396</v>
      </c>
      <c r="M24" s="36">
        <f t="shared" si="1"/>
        <v>4.9820366330191268</v>
      </c>
      <c r="N24" s="36">
        <f t="shared" si="2"/>
        <v>3.6241984064682549</v>
      </c>
      <c r="O24" s="36">
        <f t="shared" si="3"/>
        <v>3.6755838622203547</v>
      </c>
      <c r="P24" s="36">
        <f t="shared" si="4"/>
        <v>5.77</v>
      </c>
      <c r="Q24" s="36">
        <f t="shared" si="5"/>
        <v>5.77</v>
      </c>
      <c r="R24" s="36">
        <f t="shared" si="6"/>
        <v>4.5491448483925749</v>
      </c>
      <c r="T24" s="34" t="s">
        <v>20</v>
      </c>
      <c r="U24" s="1">
        <f t="shared" si="7"/>
        <v>5.77</v>
      </c>
      <c r="W24" s="65" t="s">
        <v>20</v>
      </c>
      <c r="X24" s="66">
        <v>5.77</v>
      </c>
      <c r="Y24" s="66">
        <v>6.46</v>
      </c>
    </row>
    <row r="25" spans="1:25" ht="15" customHeight="1">
      <c r="A25" s="37" t="s">
        <v>21</v>
      </c>
      <c r="B25" s="38">
        <v>3.44</v>
      </c>
      <c r="C25" s="37" t="s">
        <v>21</v>
      </c>
      <c r="D25" s="38">
        <v>2.5110889096938065</v>
      </c>
      <c r="E25" s="37" t="s">
        <v>21</v>
      </c>
      <c r="F25" s="38">
        <v>2.4825408013530272</v>
      </c>
      <c r="G25" s="37" t="s">
        <v>21</v>
      </c>
      <c r="H25" s="38">
        <v>2.7928468596747242</v>
      </c>
      <c r="I25" s="37" t="s">
        <v>21</v>
      </c>
      <c r="J25" s="38">
        <v>3.0319527373941488</v>
      </c>
      <c r="K25" s="39">
        <v>22</v>
      </c>
      <c r="L25" s="36">
        <f t="shared" si="0"/>
        <v>3.0319527373941488</v>
      </c>
      <c r="M25" s="36">
        <f t="shared" si="1"/>
        <v>2.7928468596747242</v>
      </c>
      <c r="N25" s="36">
        <f t="shared" si="2"/>
        <v>2.4825408013530272</v>
      </c>
      <c r="O25" s="36">
        <f t="shared" si="3"/>
        <v>2.5110889096938065</v>
      </c>
      <c r="P25" s="36">
        <f t="shared" si="4"/>
        <v>3.44</v>
      </c>
      <c r="Q25" s="36">
        <f t="shared" si="5"/>
        <v>3.44</v>
      </c>
      <c r="R25" s="36">
        <f t="shared" si="6"/>
        <v>2.8516858616231415</v>
      </c>
      <c r="T25" s="37" t="s">
        <v>21</v>
      </c>
      <c r="U25" s="1">
        <f t="shared" si="7"/>
        <v>3.44</v>
      </c>
      <c r="W25" s="67" t="s">
        <v>21</v>
      </c>
      <c r="X25" s="68">
        <v>3.44</v>
      </c>
      <c r="Y25" s="68">
        <v>4.3499999999999996</v>
      </c>
    </row>
    <row r="26" spans="1:25" ht="15" customHeight="1">
      <c r="A26" s="34" t="s">
        <v>23</v>
      </c>
      <c r="B26" s="35">
        <v>3.12</v>
      </c>
      <c r="C26" s="34" t="s">
        <v>23</v>
      </c>
      <c r="D26" s="35">
        <v>2.561561955598743</v>
      </c>
      <c r="E26" s="34" t="s">
        <v>23</v>
      </c>
      <c r="F26" s="35">
        <v>1.3920890462862572</v>
      </c>
      <c r="G26" s="34" t="s">
        <v>23</v>
      </c>
      <c r="H26" s="35">
        <v>1.6775729344268475</v>
      </c>
      <c r="I26" s="34" t="s">
        <v>23</v>
      </c>
      <c r="J26" s="35">
        <v>1.6735693749686322</v>
      </c>
      <c r="K26" s="26">
        <v>23</v>
      </c>
      <c r="L26" s="36">
        <f t="shared" si="0"/>
        <v>1.6735693749686322</v>
      </c>
      <c r="M26" s="36">
        <f t="shared" si="1"/>
        <v>1.6775729344268475</v>
      </c>
      <c r="N26" s="36">
        <f t="shared" si="2"/>
        <v>1.3920890462862572</v>
      </c>
      <c r="O26" s="36">
        <f t="shared" si="3"/>
        <v>2.561561955598743</v>
      </c>
      <c r="P26" s="36">
        <f t="shared" si="4"/>
        <v>3.12</v>
      </c>
      <c r="Q26" s="36">
        <f t="shared" si="5"/>
        <v>3.12</v>
      </c>
      <c r="R26" s="36">
        <f t="shared" si="6"/>
        <v>2.0849586622560965</v>
      </c>
      <c r="T26" s="34" t="s">
        <v>23</v>
      </c>
      <c r="U26" s="1">
        <f t="shared" si="7"/>
        <v>3.12</v>
      </c>
      <c r="W26" s="65" t="s">
        <v>23</v>
      </c>
      <c r="X26" s="66">
        <v>3.12</v>
      </c>
      <c r="Y26" s="66">
        <v>3.7</v>
      </c>
    </row>
    <row r="27" spans="1:25" ht="15" customHeight="1">
      <c r="A27" s="37" t="s">
        <v>24</v>
      </c>
      <c r="B27" s="38">
        <v>6.42</v>
      </c>
      <c r="C27" s="37" t="s">
        <v>24</v>
      </c>
      <c r="D27" s="38">
        <v>5.5196786316074711</v>
      </c>
      <c r="E27" s="37" t="s">
        <v>24</v>
      </c>
      <c r="F27" s="38">
        <v>5.3438729071055073</v>
      </c>
      <c r="G27" s="37" t="s">
        <v>24</v>
      </c>
      <c r="H27" s="38">
        <v>6.9199852859702604</v>
      </c>
      <c r="I27" s="37" t="s">
        <v>24</v>
      </c>
      <c r="J27" s="38">
        <v>6.789704371785958</v>
      </c>
      <c r="K27" s="39">
        <v>24</v>
      </c>
      <c r="L27" s="36">
        <f t="shared" si="0"/>
        <v>6.789704371785958</v>
      </c>
      <c r="M27" s="36">
        <f t="shared" si="1"/>
        <v>6.9199852859702604</v>
      </c>
      <c r="N27" s="36">
        <f t="shared" si="2"/>
        <v>5.3438729071055073</v>
      </c>
      <c r="O27" s="36">
        <f t="shared" si="3"/>
        <v>5.5196786316074711</v>
      </c>
      <c r="P27" s="36">
        <f t="shared" si="4"/>
        <v>6.42</v>
      </c>
      <c r="Q27" s="36">
        <f t="shared" si="5"/>
        <v>6.42</v>
      </c>
      <c r="R27" s="36">
        <f t="shared" si="6"/>
        <v>6.1986482392938402</v>
      </c>
      <c r="T27" s="37" t="s">
        <v>24</v>
      </c>
      <c r="U27" s="1">
        <f t="shared" si="7"/>
        <v>6.42</v>
      </c>
      <c r="W27" s="67" t="s">
        <v>24</v>
      </c>
      <c r="X27" s="68">
        <v>6.42</v>
      </c>
      <c r="Y27" s="68">
        <v>6.78</v>
      </c>
    </row>
    <row r="28" spans="1:25" ht="15" customHeight="1">
      <c r="A28" s="34" t="s">
        <v>25</v>
      </c>
      <c r="B28" s="35">
        <v>7.13</v>
      </c>
      <c r="C28" s="34" t="s">
        <v>25</v>
      </c>
      <c r="D28" s="35">
        <v>5.52827187196106</v>
      </c>
      <c r="E28" s="34" t="s">
        <v>25</v>
      </c>
      <c r="F28" s="35">
        <v>4.5224239983221404</v>
      </c>
      <c r="G28" s="34" t="s">
        <v>25</v>
      </c>
      <c r="H28" s="35">
        <v>5.7054841705166348</v>
      </c>
      <c r="I28" s="34" t="s">
        <v>25</v>
      </c>
      <c r="J28" s="35">
        <v>5.4260631596557136</v>
      </c>
      <c r="K28" s="26">
        <v>25</v>
      </c>
      <c r="L28" s="36">
        <f t="shared" si="0"/>
        <v>5.4260631596557136</v>
      </c>
      <c r="M28" s="36">
        <f t="shared" si="1"/>
        <v>5.7054841705166348</v>
      </c>
      <c r="N28" s="36">
        <f t="shared" si="2"/>
        <v>4.5224239983221404</v>
      </c>
      <c r="O28" s="36">
        <f t="shared" si="3"/>
        <v>5.52827187196106</v>
      </c>
      <c r="P28" s="36">
        <f t="shared" si="4"/>
        <v>7.13</v>
      </c>
      <c r="Q28" s="36">
        <f t="shared" si="5"/>
        <v>7.13</v>
      </c>
      <c r="R28" s="36">
        <f t="shared" si="6"/>
        <v>5.6624486400911094</v>
      </c>
      <c r="T28" s="34" t="s">
        <v>25</v>
      </c>
      <c r="U28" s="1">
        <f t="shared" si="7"/>
        <v>7.13</v>
      </c>
      <c r="W28" s="65" t="s">
        <v>25</v>
      </c>
      <c r="X28" s="66">
        <v>7.13</v>
      </c>
      <c r="Y28" s="66">
        <v>7.58</v>
      </c>
    </row>
    <row r="29" spans="1:25" ht="15" customHeight="1">
      <c r="A29" s="37" t="s">
        <v>27</v>
      </c>
      <c r="B29" s="38">
        <v>5.09</v>
      </c>
      <c r="C29" s="37" t="s">
        <v>27</v>
      </c>
      <c r="D29" s="38">
        <v>3.3528730459271263</v>
      </c>
      <c r="E29" s="37" t="s">
        <v>27</v>
      </c>
      <c r="F29" s="38">
        <v>3.970086156377477</v>
      </c>
      <c r="G29" s="37" t="s">
        <v>27</v>
      </c>
      <c r="H29" s="38">
        <v>4.2282798392272358</v>
      </c>
      <c r="I29" s="37" t="s">
        <v>27</v>
      </c>
      <c r="J29" s="38">
        <v>4.2126119938598023</v>
      </c>
      <c r="K29" s="39">
        <v>26</v>
      </c>
      <c r="L29" s="36">
        <f t="shared" si="0"/>
        <v>4.2126119938598023</v>
      </c>
      <c r="M29" s="36">
        <f t="shared" si="1"/>
        <v>4.2282798392272358</v>
      </c>
      <c r="N29" s="36">
        <f t="shared" si="2"/>
        <v>3.970086156377477</v>
      </c>
      <c r="O29" s="36">
        <f t="shared" si="3"/>
        <v>3.3528730459271263</v>
      </c>
      <c r="P29" s="36">
        <f t="shared" si="4"/>
        <v>5.09</v>
      </c>
      <c r="Q29" s="36">
        <f t="shared" si="5"/>
        <v>5.09</v>
      </c>
      <c r="R29" s="36">
        <f t="shared" si="6"/>
        <v>4.1707702070783288</v>
      </c>
      <c r="T29" s="37" t="s">
        <v>27</v>
      </c>
      <c r="U29" s="1">
        <f t="shared" si="7"/>
        <v>5.09</v>
      </c>
      <c r="W29" s="67" t="s">
        <v>27</v>
      </c>
      <c r="X29" s="68">
        <v>5.09</v>
      </c>
      <c r="Y29" s="68">
        <v>5.87</v>
      </c>
    </row>
    <row r="30" spans="1:25" ht="15" customHeight="1">
      <c r="A30" s="34" t="s">
        <v>29</v>
      </c>
      <c r="B30" s="35">
        <v>5.54</v>
      </c>
      <c r="C30" s="34" t="s">
        <v>29</v>
      </c>
      <c r="D30" s="35">
        <v>4.2443000034472691</v>
      </c>
      <c r="E30" s="34" t="s">
        <v>29</v>
      </c>
      <c r="F30" s="35">
        <v>4.1356776259031536</v>
      </c>
      <c r="G30" s="34" t="s">
        <v>29</v>
      </c>
      <c r="H30" s="35">
        <v>4.6104740159898814</v>
      </c>
      <c r="I30" s="34" t="s">
        <v>29</v>
      </c>
      <c r="J30" s="35">
        <v>4.7724890999834662</v>
      </c>
      <c r="K30" s="26">
        <v>27</v>
      </c>
      <c r="L30" s="36">
        <f t="shared" si="0"/>
        <v>4.7724890999834662</v>
      </c>
      <c r="M30" s="36">
        <f t="shared" si="1"/>
        <v>4.6104740159898814</v>
      </c>
      <c r="N30" s="36">
        <f t="shared" si="2"/>
        <v>4.1356776259031536</v>
      </c>
      <c r="O30" s="36">
        <f t="shared" si="3"/>
        <v>4.2443000034472691</v>
      </c>
      <c r="P30" s="36">
        <f t="shared" si="4"/>
        <v>5.54</v>
      </c>
      <c r="Q30" s="36">
        <f t="shared" si="5"/>
        <v>5.54</v>
      </c>
      <c r="R30" s="36">
        <f t="shared" si="6"/>
        <v>4.6605881490647532</v>
      </c>
      <c r="T30" s="34" t="s">
        <v>29</v>
      </c>
      <c r="U30" s="1">
        <f t="shared" si="7"/>
        <v>5.54</v>
      </c>
      <c r="W30" s="65" t="s">
        <v>29</v>
      </c>
      <c r="X30" s="66">
        <v>5.54</v>
      </c>
      <c r="Y30" s="66">
        <v>6.2</v>
      </c>
    </row>
    <row r="31" spans="1:25" ht="15" customHeight="1">
      <c r="A31" s="37" t="s">
        <v>30</v>
      </c>
      <c r="B31" s="38">
        <v>7.63</v>
      </c>
      <c r="C31" s="37" t="s">
        <v>30</v>
      </c>
      <c r="D31" s="38">
        <v>5.7029945959671515</v>
      </c>
      <c r="E31" s="37" t="s">
        <v>30</v>
      </c>
      <c r="F31" s="38">
        <v>4.3337514761909803</v>
      </c>
      <c r="G31" s="37" t="s">
        <v>30</v>
      </c>
      <c r="H31" s="38">
        <v>7.1536157524262709</v>
      </c>
      <c r="I31" s="37" t="s">
        <v>30</v>
      </c>
      <c r="J31" s="38">
        <v>8.5380266466027308</v>
      </c>
      <c r="K31" s="39">
        <v>28</v>
      </c>
      <c r="L31" s="36">
        <f t="shared" si="0"/>
        <v>8.5380266466027308</v>
      </c>
      <c r="M31" s="36">
        <f t="shared" si="1"/>
        <v>7.1536157524262709</v>
      </c>
      <c r="N31" s="36">
        <f t="shared" si="2"/>
        <v>4.3337514761909803</v>
      </c>
      <c r="O31" s="36">
        <f t="shared" si="3"/>
        <v>5.7029945959671515</v>
      </c>
      <c r="P31" s="36">
        <f t="shared" si="4"/>
        <v>7.63</v>
      </c>
      <c r="Q31" s="36">
        <f t="shared" si="5"/>
        <v>7.63</v>
      </c>
      <c r="R31" s="36">
        <f t="shared" si="6"/>
        <v>6.6716776942374265</v>
      </c>
      <c r="T31" s="37" t="s">
        <v>30</v>
      </c>
      <c r="U31" s="1">
        <f t="shared" si="7"/>
        <v>7.63</v>
      </c>
      <c r="W31" s="67" t="s">
        <v>30</v>
      </c>
      <c r="X31" s="68">
        <v>7.63</v>
      </c>
      <c r="Y31" s="68">
        <v>7.43</v>
      </c>
    </row>
    <row r="32" spans="1:25" ht="15" customHeight="1">
      <c r="A32" s="34" t="s">
        <v>31</v>
      </c>
      <c r="B32" s="35">
        <v>4.0599999999999996</v>
      </c>
      <c r="C32" s="34" t="s">
        <v>31</v>
      </c>
      <c r="D32" s="35">
        <v>3.4956936645593415</v>
      </c>
      <c r="E32" s="34" t="s">
        <v>31</v>
      </c>
      <c r="F32" s="35">
        <v>3.1836043710375752</v>
      </c>
      <c r="G32" s="34" t="s">
        <v>31</v>
      </c>
      <c r="H32" s="35">
        <v>3.9031012707592585</v>
      </c>
      <c r="I32" s="34" t="s">
        <v>31</v>
      </c>
      <c r="J32" s="35">
        <v>4.3111374385065053</v>
      </c>
      <c r="K32" s="26">
        <v>29</v>
      </c>
      <c r="L32" s="36">
        <f t="shared" si="0"/>
        <v>4.3111374385065053</v>
      </c>
      <c r="M32" s="36">
        <f t="shared" si="1"/>
        <v>3.9031012707592585</v>
      </c>
      <c r="N32" s="36">
        <f t="shared" si="2"/>
        <v>3.1836043710375752</v>
      </c>
      <c r="O32" s="36">
        <f t="shared" si="3"/>
        <v>3.4956936645593415</v>
      </c>
      <c r="P32" s="36">
        <f t="shared" si="4"/>
        <v>4.0599999999999996</v>
      </c>
      <c r="Q32" s="36">
        <f t="shared" si="5"/>
        <v>4.0599999999999996</v>
      </c>
      <c r="R32" s="36">
        <f t="shared" si="6"/>
        <v>3.7907073489725365</v>
      </c>
      <c r="T32" s="34" t="s">
        <v>31</v>
      </c>
      <c r="U32" s="1">
        <f t="shared" si="7"/>
        <v>4.0599999999999996</v>
      </c>
      <c r="W32" s="65" t="s">
        <v>31</v>
      </c>
      <c r="X32" s="66">
        <v>4.0599999999999996</v>
      </c>
      <c r="Y32" s="66">
        <v>4.29</v>
      </c>
    </row>
    <row r="33" spans="1:25" ht="15" customHeight="1">
      <c r="A33" s="37" t="s">
        <v>33</v>
      </c>
      <c r="B33" s="38">
        <v>2.4900000000000002</v>
      </c>
      <c r="C33" s="37" t="s">
        <v>33</v>
      </c>
      <c r="D33" s="38">
        <v>2.766359826513201</v>
      </c>
      <c r="E33" s="37" t="s">
        <v>33</v>
      </c>
      <c r="F33" s="38">
        <v>2.5626828056401574</v>
      </c>
      <c r="G33" s="37" t="s">
        <v>33</v>
      </c>
      <c r="H33" s="38">
        <v>3.092793689455076</v>
      </c>
      <c r="I33" s="37" t="s">
        <v>33</v>
      </c>
      <c r="J33" s="38">
        <v>3.5179141195638866</v>
      </c>
      <c r="K33" s="39">
        <v>30</v>
      </c>
      <c r="L33" s="36">
        <f t="shared" si="0"/>
        <v>3.5179141195638866</v>
      </c>
      <c r="M33" s="36">
        <f t="shared" si="1"/>
        <v>3.092793689455076</v>
      </c>
      <c r="N33" s="36">
        <f t="shared" si="2"/>
        <v>2.5626828056401574</v>
      </c>
      <c r="O33" s="36">
        <f t="shared" si="3"/>
        <v>2.766359826513201</v>
      </c>
      <c r="P33" s="36">
        <f t="shared" si="4"/>
        <v>2.4900000000000002</v>
      </c>
      <c r="Q33" s="36">
        <f t="shared" si="5"/>
        <v>2.4900000000000002</v>
      </c>
      <c r="R33" s="36">
        <f t="shared" si="6"/>
        <v>2.885950088234464</v>
      </c>
      <c r="T33" s="37" t="s">
        <v>33</v>
      </c>
      <c r="U33" s="1">
        <f t="shared" si="7"/>
        <v>2.4900000000000002</v>
      </c>
      <c r="W33" s="67" t="s">
        <v>33</v>
      </c>
      <c r="X33" s="68">
        <v>2.4900000000000002</v>
      </c>
      <c r="Y33" s="68">
        <v>3.1</v>
      </c>
    </row>
    <row r="34" spans="1:25" ht="15" customHeight="1">
      <c r="A34" s="34" t="s">
        <v>35</v>
      </c>
      <c r="B34" s="35">
        <v>7.81</v>
      </c>
      <c r="C34" s="34" t="s">
        <v>35</v>
      </c>
      <c r="D34" s="35">
        <v>5.084199703322084</v>
      </c>
      <c r="E34" s="34" t="s">
        <v>35</v>
      </c>
      <c r="F34" s="35">
        <v>4.9545097998605945</v>
      </c>
      <c r="G34" s="34" t="s">
        <v>35</v>
      </c>
      <c r="H34" s="35">
        <v>5.6078233691207506</v>
      </c>
      <c r="I34" s="34" t="s">
        <v>35</v>
      </c>
      <c r="J34" s="35">
        <v>5.6226289676001002</v>
      </c>
      <c r="K34" s="26">
        <v>31</v>
      </c>
      <c r="L34" s="36">
        <f t="shared" si="0"/>
        <v>5.6226289676001002</v>
      </c>
      <c r="M34" s="36">
        <f t="shared" si="1"/>
        <v>5.6078233691207506</v>
      </c>
      <c r="N34" s="36">
        <f t="shared" si="2"/>
        <v>4.9545097998605945</v>
      </c>
      <c r="O34" s="36">
        <f t="shared" si="3"/>
        <v>5.084199703322084</v>
      </c>
      <c r="P34" s="36">
        <f t="shared" si="4"/>
        <v>7.81</v>
      </c>
      <c r="Q34" s="36">
        <f t="shared" si="5"/>
        <v>7.81</v>
      </c>
      <c r="R34" s="36">
        <f t="shared" si="6"/>
        <v>5.8158323679807058</v>
      </c>
      <c r="T34" s="34" t="s">
        <v>35</v>
      </c>
      <c r="U34" s="1">
        <f t="shared" si="7"/>
        <v>7.81</v>
      </c>
      <c r="W34" s="65" t="s">
        <v>35</v>
      </c>
      <c r="X34" s="66">
        <v>7.81</v>
      </c>
      <c r="Y34" s="66">
        <v>8.5500000000000007</v>
      </c>
    </row>
    <row r="35" spans="1:25" ht="15" customHeight="1">
      <c r="A35" s="37" t="s">
        <v>36</v>
      </c>
      <c r="B35" s="38">
        <v>4.7699999999999996</v>
      </c>
      <c r="C35" s="37" t="s">
        <v>36</v>
      </c>
      <c r="D35" s="38">
        <v>4.0049502985197565</v>
      </c>
      <c r="E35" s="37" t="s">
        <v>36</v>
      </c>
      <c r="F35" s="38">
        <v>3.3455186318570478</v>
      </c>
      <c r="G35" s="37" t="s">
        <v>36</v>
      </c>
      <c r="H35" s="38">
        <v>4.6805662475878824</v>
      </c>
      <c r="I35" s="37" t="s">
        <v>36</v>
      </c>
      <c r="J35" s="38">
        <v>5.3898738892257017</v>
      </c>
      <c r="K35" s="39">
        <v>32</v>
      </c>
      <c r="L35" s="36">
        <f t="shared" si="0"/>
        <v>5.3898738892257017</v>
      </c>
      <c r="M35" s="36">
        <f t="shared" si="1"/>
        <v>4.6805662475878824</v>
      </c>
      <c r="N35" s="36">
        <f t="shared" si="2"/>
        <v>3.3455186318570478</v>
      </c>
      <c r="O35" s="36">
        <f t="shared" si="3"/>
        <v>4.0049502985197565</v>
      </c>
      <c r="P35" s="36">
        <f t="shared" si="4"/>
        <v>4.7699999999999996</v>
      </c>
      <c r="Q35" s="36">
        <f t="shared" si="5"/>
        <v>4.7699999999999996</v>
      </c>
      <c r="R35" s="36">
        <f t="shared" si="6"/>
        <v>4.4381818134380771</v>
      </c>
      <c r="T35" s="37" t="s">
        <v>36</v>
      </c>
      <c r="U35" s="1">
        <f t="shared" si="7"/>
        <v>4.7699999999999996</v>
      </c>
      <c r="W35" s="67" t="s">
        <v>36</v>
      </c>
      <c r="X35" s="68">
        <v>4.7699999999999996</v>
      </c>
      <c r="Y35" s="68">
        <v>5.93</v>
      </c>
    </row>
    <row r="36" spans="1:25" ht="15" customHeight="1">
      <c r="A36" s="34" t="s">
        <v>37</v>
      </c>
      <c r="B36" s="35">
        <v>1.95</v>
      </c>
      <c r="C36" s="34" t="s">
        <v>37</v>
      </c>
      <c r="D36" s="35">
        <v>2.3788302834219239</v>
      </c>
      <c r="E36" s="34" t="s">
        <v>37</v>
      </c>
      <c r="F36" s="35">
        <v>2.7532080225590838</v>
      </c>
      <c r="G36" s="34" t="s">
        <v>37</v>
      </c>
      <c r="H36" s="35">
        <v>2.9481886531697667</v>
      </c>
      <c r="I36" s="34" t="s">
        <v>37</v>
      </c>
      <c r="J36" s="35">
        <v>2.2421386805950565</v>
      </c>
      <c r="K36" s="26">
        <v>33</v>
      </c>
      <c r="L36" s="36">
        <f t="shared" si="0"/>
        <v>2.2421386805950565</v>
      </c>
      <c r="M36" s="36">
        <f t="shared" si="1"/>
        <v>2.9481886531697667</v>
      </c>
      <c r="N36" s="36">
        <f t="shared" si="2"/>
        <v>2.7532080225590838</v>
      </c>
      <c r="O36" s="36">
        <f t="shared" si="3"/>
        <v>2.3788302834219239</v>
      </c>
      <c r="P36" s="36">
        <f t="shared" si="4"/>
        <v>1.95</v>
      </c>
      <c r="Q36" s="36">
        <f t="shared" si="5"/>
        <v>1.95</v>
      </c>
      <c r="R36" s="36">
        <f t="shared" si="6"/>
        <v>2.4544731279491665</v>
      </c>
      <c r="T36" s="34" t="s">
        <v>37</v>
      </c>
      <c r="U36" s="1">
        <f t="shared" si="7"/>
        <v>1.95</v>
      </c>
      <c r="W36" s="65" t="s">
        <v>37</v>
      </c>
      <c r="X36" s="66">
        <v>1.95</v>
      </c>
      <c r="Y36" s="66">
        <v>2.83</v>
      </c>
    </row>
    <row r="37" spans="1:25" ht="15" customHeight="1">
      <c r="A37" s="37" t="s">
        <v>116</v>
      </c>
      <c r="B37" s="38">
        <v>0.3</v>
      </c>
      <c r="C37" s="37" t="s">
        <v>116</v>
      </c>
      <c r="D37" s="38">
        <v>0.23829335688506223</v>
      </c>
      <c r="E37" s="37" t="s">
        <v>116</v>
      </c>
      <c r="F37" s="38">
        <v>0.25456941790329818</v>
      </c>
      <c r="G37" s="37" t="s">
        <v>116</v>
      </c>
      <c r="H37" s="38">
        <v>0.25090340349238383</v>
      </c>
      <c r="I37" s="37" t="s">
        <v>116</v>
      </c>
      <c r="J37" s="38">
        <v>0.30321098662763496</v>
      </c>
      <c r="K37" s="39">
        <v>34</v>
      </c>
      <c r="L37" s="36">
        <f t="shared" si="0"/>
        <v>0.30321098662763496</v>
      </c>
      <c r="M37" s="36">
        <f t="shared" si="1"/>
        <v>0.25090340349238383</v>
      </c>
      <c r="N37" s="36">
        <f t="shared" si="2"/>
        <v>0.25456941790329818</v>
      </c>
      <c r="O37" s="36">
        <f t="shared" si="3"/>
        <v>0.23829335688506223</v>
      </c>
      <c r="P37" s="36">
        <f t="shared" si="4"/>
        <v>0.3</v>
      </c>
      <c r="Q37" s="36">
        <f t="shared" si="5"/>
        <v>0.3</v>
      </c>
      <c r="R37" s="36">
        <f t="shared" si="6"/>
        <v>0.26939543298167584</v>
      </c>
      <c r="T37" s="37" t="s">
        <v>116</v>
      </c>
      <c r="U37" s="1">
        <f t="shared" si="7"/>
        <v>0.3</v>
      </c>
      <c r="W37" s="67" t="s">
        <v>116</v>
      </c>
      <c r="X37" s="68">
        <v>0.3</v>
      </c>
      <c r="Y37" s="68">
        <v>2.76</v>
      </c>
    </row>
    <row r="38" spans="1:25" ht="15" customHeight="1">
      <c r="A38" s="34" t="s">
        <v>38</v>
      </c>
      <c r="B38" s="35">
        <v>3.06</v>
      </c>
      <c r="C38" s="34" t="s">
        <v>38</v>
      </c>
      <c r="D38" s="35">
        <v>2.9884357916778219</v>
      </c>
      <c r="E38" s="34" t="s">
        <v>38</v>
      </c>
      <c r="F38" s="35">
        <v>2.4716918919325779</v>
      </c>
      <c r="G38" s="34" t="s">
        <v>38</v>
      </c>
      <c r="H38" s="35">
        <v>3.1459361715499314</v>
      </c>
      <c r="I38" s="34" t="s">
        <v>38</v>
      </c>
      <c r="J38" s="35">
        <v>3.3318628676121747</v>
      </c>
      <c r="K38" s="26">
        <v>35</v>
      </c>
      <c r="L38" s="36">
        <f t="shared" si="0"/>
        <v>3.3318628676121747</v>
      </c>
      <c r="M38" s="36">
        <f t="shared" si="1"/>
        <v>3.1459361715499314</v>
      </c>
      <c r="N38" s="36">
        <f t="shared" si="2"/>
        <v>2.4716918919325779</v>
      </c>
      <c r="O38" s="36">
        <f t="shared" si="3"/>
        <v>2.9884357916778219</v>
      </c>
      <c r="P38" s="36">
        <f t="shared" si="4"/>
        <v>3.06</v>
      </c>
      <c r="Q38" s="36">
        <f t="shared" si="5"/>
        <v>3.06</v>
      </c>
      <c r="R38" s="36">
        <f t="shared" si="6"/>
        <v>2.9995853445545011</v>
      </c>
      <c r="T38" s="34" t="s">
        <v>38</v>
      </c>
      <c r="U38" s="1">
        <f t="shared" si="7"/>
        <v>3.06</v>
      </c>
      <c r="W38" s="65" t="s">
        <v>38</v>
      </c>
      <c r="X38" s="66">
        <v>3.06</v>
      </c>
      <c r="Y38" s="66">
        <v>4.0599999999999996</v>
      </c>
    </row>
    <row r="39" spans="1:25" ht="15" customHeight="1">
      <c r="A39" s="37" t="s">
        <v>39</v>
      </c>
      <c r="B39" s="38">
        <v>5.67</v>
      </c>
      <c r="C39" s="37" t="s">
        <v>39</v>
      </c>
      <c r="D39" s="38">
        <v>5.1318286807657438</v>
      </c>
      <c r="E39" s="37" t="s">
        <v>39</v>
      </c>
      <c r="F39" s="38">
        <v>3.6112344007433963</v>
      </c>
      <c r="G39" s="37" t="s">
        <v>39</v>
      </c>
      <c r="H39" s="38">
        <v>2.4619099913428681</v>
      </c>
      <c r="I39" s="37" t="s">
        <v>39</v>
      </c>
      <c r="J39" s="38">
        <v>5.6071724361109245</v>
      </c>
      <c r="K39" s="39">
        <v>36</v>
      </c>
      <c r="L39" s="36">
        <f t="shared" si="0"/>
        <v>5.6071724361109245</v>
      </c>
      <c r="M39" s="36">
        <f t="shared" si="1"/>
        <v>2.4619099913428681</v>
      </c>
      <c r="N39" s="36">
        <f t="shared" si="2"/>
        <v>3.6112344007433963</v>
      </c>
      <c r="O39" s="36">
        <f t="shared" si="3"/>
        <v>5.1318286807657438</v>
      </c>
      <c r="P39" s="36">
        <f t="shared" si="4"/>
        <v>5.67</v>
      </c>
      <c r="Q39" s="36">
        <f t="shared" si="5"/>
        <v>5.67</v>
      </c>
      <c r="R39" s="36">
        <f t="shared" si="6"/>
        <v>4.4964291017925859</v>
      </c>
      <c r="T39" s="37" t="s">
        <v>39</v>
      </c>
      <c r="U39" s="1">
        <f t="shared" si="7"/>
        <v>5.67</v>
      </c>
      <c r="W39" s="67" t="s">
        <v>39</v>
      </c>
      <c r="X39" s="68">
        <v>5.67</v>
      </c>
      <c r="Y39" s="68">
        <v>7.46</v>
      </c>
    </row>
    <row r="40" spans="1:25" ht="15" customHeight="1">
      <c r="A40" s="34" t="s">
        <v>40</v>
      </c>
      <c r="B40" s="35">
        <v>2.82</v>
      </c>
      <c r="C40" s="34" t="s">
        <v>40</v>
      </c>
      <c r="D40" s="35">
        <v>2.5529331520065068</v>
      </c>
      <c r="E40" s="34" t="s">
        <v>40</v>
      </c>
      <c r="F40" s="35">
        <v>2.2535691787405163</v>
      </c>
      <c r="G40" s="34" t="s">
        <v>40</v>
      </c>
      <c r="H40" s="35">
        <v>4.0092006895677716</v>
      </c>
      <c r="I40" s="34" t="s">
        <v>40</v>
      </c>
      <c r="J40" s="35">
        <v>3.1030562050458492</v>
      </c>
      <c r="K40" s="26">
        <v>37</v>
      </c>
      <c r="L40" s="36">
        <f t="shared" si="0"/>
        <v>3.1030562050458492</v>
      </c>
      <c r="M40" s="36">
        <f t="shared" si="1"/>
        <v>4.0092006895677716</v>
      </c>
      <c r="N40" s="36">
        <f t="shared" si="2"/>
        <v>2.2535691787405163</v>
      </c>
      <c r="O40" s="36">
        <f t="shared" si="3"/>
        <v>2.5529331520065068</v>
      </c>
      <c r="P40" s="36">
        <f t="shared" si="4"/>
        <v>2.82</v>
      </c>
      <c r="Q40" s="36">
        <f t="shared" si="5"/>
        <v>2.82</v>
      </c>
      <c r="R40" s="36">
        <f t="shared" si="6"/>
        <v>2.947751845072129</v>
      </c>
      <c r="T40" s="34" t="s">
        <v>40</v>
      </c>
      <c r="U40" s="1">
        <f t="shared" si="7"/>
        <v>2.82</v>
      </c>
      <c r="W40" s="65" t="s">
        <v>40</v>
      </c>
      <c r="X40" s="66">
        <v>2.82</v>
      </c>
      <c r="Y40" s="66">
        <v>3.73</v>
      </c>
    </row>
    <row r="41" spans="1:25" ht="15" customHeight="1">
      <c r="A41" s="37" t="s">
        <v>107</v>
      </c>
      <c r="B41" s="38">
        <v>5.6</v>
      </c>
      <c r="C41" s="37" t="s">
        <v>107</v>
      </c>
      <c r="D41" s="38">
        <v>3.1769831402807505</v>
      </c>
      <c r="E41" s="37" t="s">
        <v>107</v>
      </c>
      <c r="F41" s="38">
        <v>2.6719261892918365</v>
      </c>
      <c r="G41" s="37" t="s">
        <v>107</v>
      </c>
      <c r="H41" s="38">
        <v>4.9143066589749758</v>
      </c>
      <c r="I41" s="37" t="s">
        <v>107</v>
      </c>
      <c r="J41" s="38">
        <v>4.1788039423783321</v>
      </c>
      <c r="K41" s="39">
        <v>38</v>
      </c>
      <c r="L41" s="36">
        <f t="shared" si="0"/>
        <v>4.1788039423783321</v>
      </c>
      <c r="M41" s="36">
        <f t="shared" si="1"/>
        <v>4.9143066589749758</v>
      </c>
      <c r="N41" s="36">
        <f t="shared" si="2"/>
        <v>2.6719261892918365</v>
      </c>
      <c r="O41" s="36">
        <f t="shared" si="3"/>
        <v>3.1769831402807505</v>
      </c>
      <c r="P41" s="36">
        <f t="shared" si="4"/>
        <v>5.6</v>
      </c>
      <c r="Q41" s="36">
        <f t="shared" si="5"/>
        <v>5.6</v>
      </c>
      <c r="R41" s="36">
        <f t="shared" si="6"/>
        <v>4.1084039861851789</v>
      </c>
      <c r="T41" s="37" t="s">
        <v>107</v>
      </c>
      <c r="U41" s="1">
        <f t="shared" si="7"/>
        <v>5.6</v>
      </c>
      <c r="W41" s="67" t="s">
        <v>107</v>
      </c>
      <c r="X41" s="68">
        <v>5.6</v>
      </c>
      <c r="Y41" s="68">
        <v>11.36</v>
      </c>
    </row>
    <row r="42" spans="1:25" ht="15" customHeight="1">
      <c r="A42" s="34" t="s">
        <v>41</v>
      </c>
      <c r="B42" s="35">
        <v>4.46</v>
      </c>
      <c r="C42" s="34" t="s">
        <v>41</v>
      </c>
      <c r="D42" s="35">
        <v>3.8832390762057813</v>
      </c>
      <c r="E42" s="34" t="s">
        <v>41</v>
      </c>
      <c r="F42" s="35">
        <v>4.0846713060711561</v>
      </c>
      <c r="G42" s="34" t="s">
        <v>41</v>
      </c>
      <c r="H42" s="35">
        <v>4.371738256822371</v>
      </c>
      <c r="I42" s="34" t="s">
        <v>41</v>
      </c>
      <c r="J42" s="35">
        <v>4.2974636641712491</v>
      </c>
      <c r="K42" s="26">
        <v>39</v>
      </c>
      <c r="L42" s="36">
        <f t="shared" si="0"/>
        <v>4.2974636641712491</v>
      </c>
      <c r="M42" s="36">
        <f t="shared" si="1"/>
        <v>4.371738256822371</v>
      </c>
      <c r="N42" s="36">
        <f t="shared" si="2"/>
        <v>4.0846713060711561</v>
      </c>
      <c r="O42" s="36">
        <f t="shared" si="3"/>
        <v>3.8832390762057813</v>
      </c>
      <c r="P42" s="36">
        <f t="shared" si="4"/>
        <v>4.46</v>
      </c>
      <c r="Q42" s="36">
        <f t="shared" si="5"/>
        <v>4.46</v>
      </c>
      <c r="R42" s="36">
        <f t="shared" si="6"/>
        <v>4.219422460654112</v>
      </c>
      <c r="T42" s="34" t="s">
        <v>41</v>
      </c>
      <c r="U42" s="1">
        <f t="shared" si="7"/>
        <v>4.46</v>
      </c>
      <c r="W42" s="65" t="s">
        <v>41</v>
      </c>
      <c r="X42" s="66">
        <v>4.46</v>
      </c>
      <c r="Y42" s="66">
        <v>4.8099999999999996</v>
      </c>
    </row>
    <row r="43" spans="1:25" ht="15" customHeight="1">
      <c r="A43" s="37" t="s">
        <v>42</v>
      </c>
      <c r="B43" s="38">
        <v>4.09</v>
      </c>
      <c r="C43" s="37" t="s">
        <v>42</v>
      </c>
      <c r="D43" s="38">
        <v>3.4382672213157055</v>
      </c>
      <c r="E43" s="37" t="s">
        <v>42</v>
      </c>
      <c r="F43" s="38">
        <v>3.0781186800858551</v>
      </c>
      <c r="G43" s="37" t="s">
        <v>42</v>
      </c>
      <c r="H43" s="38">
        <v>3.8941220281980939</v>
      </c>
      <c r="I43" s="37" t="s">
        <v>42</v>
      </c>
      <c r="J43" s="38">
        <v>4.3485261897469059</v>
      </c>
      <c r="K43" s="39">
        <v>40</v>
      </c>
      <c r="L43" s="36">
        <f t="shared" si="0"/>
        <v>4.3485261897469059</v>
      </c>
      <c r="M43" s="36">
        <f t="shared" si="1"/>
        <v>3.8941220281980939</v>
      </c>
      <c r="N43" s="36">
        <f t="shared" si="2"/>
        <v>3.0781186800858551</v>
      </c>
      <c r="O43" s="36">
        <f t="shared" si="3"/>
        <v>3.4382672213157055</v>
      </c>
      <c r="P43" s="36">
        <f t="shared" si="4"/>
        <v>4.09</v>
      </c>
      <c r="Q43" s="36">
        <f t="shared" si="5"/>
        <v>4.09</v>
      </c>
      <c r="R43" s="36">
        <f t="shared" si="6"/>
        <v>3.7698068238693119</v>
      </c>
      <c r="T43" s="37" t="s">
        <v>42</v>
      </c>
      <c r="U43" s="1">
        <f t="shared" si="7"/>
        <v>4.09</v>
      </c>
      <c r="W43" s="67" t="s">
        <v>42</v>
      </c>
      <c r="X43" s="68">
        <v>4.09</v>
      </c>
      <c r="Y43" s="68">
        <v>4.5999999999999996</v>
      </c>
    </row>
    <row r="44" spans="1:25" ht="15" customHeight="1">
      <c r="A44" s="34" t="s">
        <v>44</v>
      </c>
      <c r="B44" s="35">
        <v>4.6500000000000004</v>
      </c>
      <c r="C44" s="34" t="s">
        <v>44</v>
      </c>
      <c r="D44" s="35">
        <v>3.9870280058460108</v>
      </c>
      <c r="E44" s="34" t="s">
        <v>44</v>
      </c>
      <c r="F44" s="35">
        <v>3.4412133053326324</v>
      </c>
      <c r="G44" s="34" t="s">
        <v>44</v>
      </c>
      <c r="H44" s="35">
        <v>4.6100266339543259</v>
      </c>
      <c r="I44" s="34" t="s">
        <v>44</v>
      </c>
      <c r="J44" s="35">
        <v>4.2299583497122955</v>
      </c>
      <c r="K44" s="26">
        <v>41</v>
      </c>
      <c r="L44" s="36">
        <f t="shared" si="0"/>
        <v>4.2299583497122955</v>
      </c>
      <c r="M44" s="36">
        <f t="shared" si="1"/>
        <v>4.6100266339543259</v>
      </c>
      <c r="N44" s="36">
        <f t="shared" si="2"/>
        <v>3.4412133053326324</v>
      </c>
      <c r="O44" s="36">
        <f t="shared" si="3"/>
        <v>3.9870280058460108</v>
      </c>
      <c r="P44" s="36">
        <f t="shared" si="4"/>
        <v>4.6500000000000004</v>
      </c>
      <c r="Q44" s="36">
        <f t="shared" si="5"/>
        <v>4.6500000000000004</v>
      </c>
      <c r="R44" s="36">
        <f t="shared" si="6"/>
        <v>4.1836452589690527</v>
      </c>
      <c r="T44" s="34" t="s">
        <v>44</v>
      </c>
      <c r="U44" s="1">
        <f t="shared" si="7"/>
        <v>4.6500000000000004</v>
      </c>
      <c r="W44" s="65" t="s">
        <v>44</v>
      </c>
      <c r="X44" s="66">
        <v>4.6500000000000004</v>
      </c>
      <c r="Y44" s="66">
        <v>5.0999999999999996</v>
      </c>
    </row>
    <row r="45" spans="1:25" ht="15" customHeight="1">
      <c r="A45" s="37" t="s">
        <v>45</v>
      </c>
      <c r="B45" s="38">
        <v>2.79</v>
      </c>
      <c r="C45" s="37" t="s">
        <v>45</v>
      </c>
      <c r="D45" s="38">
        <v>1.8026300227221834</v>
      </c>
      <c r="E45" s="37" t="s">
        <v>45</v>
      </c>
      <c r="F45" s="38">
        <v>1.7758703214181915</v>
      </c>
      <c r="G45" s="37" t="s">
        <v>45</v>
      </c>
      <c r="H45" s="38">
        <v>2.5372580350903644</v>
      </c>
      <c r="I45" s="37" t="s">
        <v>45</v>
      </c>
      <c r="J45" s="38">
        <v>2.4675743341729368</v>
      </c>
      <c r="K45" s="39">
        <v>42</v>
      </c>
      <c r="L45" s="36">
        <f t="shared" si="0"/>
        <v>2.4675743341729368</v>
      </c>
      <c r="M45" s="36">
        <f t="shared" si="1"/>
        <v>2.5372580350903644</v>
      </c>
      <c r="N45" s="36">
        <f t="shared" si="2"/>
        <v>1.7758703214181915</v>
      </c>
      <c r="O45" s="36">
        <f t="shared" si="3"/>
        <v>1.8026300227221834</v>
      </c>
      <c r="P45" s="36">
        <f t="shared" si="4"/>
        <v>2.79</v>
      </c>
      <c r="Q45" s="36">
        <f t="shared" si="5"/>
        <v>2.79</v>
      </c>
      <c r="R45" s="36">
        <f t="shared" si="6"/>
        <v>2.2746665426807353</v>
      </c>
      <c r="T45" s="37" t="s">
        <v>45</v>
      </c>
      <c r="U45" s="1">
        <f t="shared" si="7"/>
        <v>2.79</v>
      </c>
      <c r="W45" s="67" t="s">
        <v>45</v>
      </c>
      <c r="X45" s="68">
        <v>2.79</v>
      </c>
      <c r="Y45" s="68">
        <v>3.78</v>
      </c>
    </row>
    <row r="46" spans="1:25" ht="15" customHeight="1">
      <c r="A46" s="34" t="s">
        <v>46</v>
      </c>
      <c r="B46" s="35">
        <v>2.2200000000000002</v>
      </c>
      <c r="C46" s="34" t="s">
        <v>46</v>
      </c>
      <c r="D46" s="35">
        <v>1.894696795771619</v>
      </c>
      <c r="E46" s="34" t="s">
        <v>46</v>
      </c>
      <c r="F46" s="35">
        <v>1.6500880238863818</v>
      </c>
      <c r="G46" s="34" t="s">
        <v>46</v>
      </c>
      <c r="H46" s="35">
        <v>1.7707479462336724</v>
      </c>
      <c r="I46" s="34" t="s">
        <v>46</v>
      </c>
      <c r="J46" s="35">
        <v>2.0529457201971866</v>
      </c>
      <c r="K46" s="26">
        <v>43</v>
      </c>
      <c r="L46" s="36">
        <f t="shared" si="0"/>
        <v>2.0529457201971866</v>
      </c>
      <c r="M46" s="36">
        <f t="shared" si="1"/>
        <v>1.7707479462336724</v>
      </c>
      <c r="N46" s="36">
        <f t="shared" si="2"/>
        <v>1.6500880238863818</v>
      </c>
      <c r="O46" s="36">
        <f t="shared" si="3"/>
        <v>1.894696795771619</v>
      </c>
      <c r="P46" s="36">
        <f t="shared" si="4"/>
        <v>2.2200000000000002</v>
      </c>
      <c r="Q46" s="36">
        <f t="shared" si="5"/>
        <v>2.2200000000000002</v>
      </c>
      <c r="R46" s="36">
        <f t="shared" si="6"/>
        <v>1.9176956972177721</v>
      </c>
      <c r="T46" s="34" t="s">
        <v>46</v>
      </c>
      <c r="U46" s="1">
        <f t="shared" si="7"/>
        <v>2.2200000000000002</v>
      </c>
      <c r="W46" s="65" t="s">
        <v>46</v>
      </c>
      <c r="X46" s="66">
        <v>2.2200000000000002</v>
      </c>
      <c r="Y46" s="66">
        <v>4.49</v>
      </c>
    </row>
    <row r="47" spans="1:25" ht="15" customHeight="1">
      <c r="A47" s="37" t="s">
        <v>47</v>
      </c>
      <c r="B47" s="38">
        <v>2.42</v>
      </c>
      <c r="C47" s="37" t="s">
        <v>47</v>
      </c>
      <c r="D47" s="38">
        <v>2.5020875167787344</v>
      </c>
      <c r="E47" s="37" t="s">
        <v>47</v>
      </c>
      <c r="F47" s="38">
        <v>2.1735595060046764</v>
      </c>
      <c r="G47" s="37" t="s">
        <v>47</v>
      </c>
      <c r="H47" s="38">
        <v>2.2970909880309573</v>
      </c>
      <c r="I47" s="37" t="s">
        <v>47</v>
      </c>
      <c r="J47" s="38">
        <v>3.0674256861972329</v>
      </c>
      <c r="K47" s="39">
        <v>44</v>
      </c>
      <c r="L47" s="36">
        <f t="shared" si="0"/>
        <v>3.0674256861972329</v>
      </c>
      <c r="M47" s="36">
        <f t="shared" si="1"/>
        <v>2.2970909880309573</v>
      </c>
      <c r="N47" s="36">
        <f t="shared" si="2"/>
        <v>2.1735595060046764</v>
      </c>
      <c r="O47" s="36">
        <f t="shared" si="3"/>
        <v>2.5020875167787344</v>
      </c>
      <c r="P47" s="36">
        <f t="shared" si="4"/>
        <v>2.42</v>
      </c>
      <c r="Q47" s="36">
        <f t="shared" si="5"/>
        <v>2.42</v>
      </c>
      <c r="R47" s="36">
        <f t="shared" si="6"/>
        <v>2.4920327394023198</v>
      </c>
      <c r="T47" s="37" t="s">
        <v>47</v>
      </c>
      <c r="U47" s="1">
        <f t="shared" si="7"/>
        <v>2.42</v>
      </c>
      <c r="W47" s="67" t="s">
        <v>47</v>
      </c>
      <c r="X47" s="68">
        <v>2.42</v>
      </c>
      <c r="Y47" s="68">
        <v>3.43</v>
      </c>
    </row>
    <row r="48" spans="1:25" ht="15" customHeight="1">
      <c r="A48" s="34" t="s">
        <v>49</v>
      </c>
      <c r="B48" s="35">
        <v>6.36</v>
      </c>
      <c r="C48" s="34" t="s">
        <v>49</v>
      </c>
      <c r="D48" s="35">
        <v>5.1594057603817127</v>
      </c>
      <c r="E48" s="34" t="s">
        <v>49</v>
      </c>
      <c r="F48" s="35">
        <v>3.5880553602088843</v>
      </c>
      <c r="G48" s="34" t="s">
        <v>49</v>
      </c>
      <c r="H48" s="35">
        <v>5.2353824489315688</v>
      </c>
      <c r="I48" s="34" t="s">
        <v>49</v>
      </c>
      <c r="J48" s="35">
        <v>5.0098470591909772</v>
      </c>
      <c r="K48" s="26">
        <v>45</v>
      </c>
      <c r="L48" s="36">
        <f t="shared" si="0"/>
        <v>5.0098470591909772</v>
      </c>
      <c r="M48" s="36">
        <f t="shared" si="1"/>
        <v>5.2353824489315688</v>
      </c>
      <c r="N48" s="36">
        <f t="shared" si="2"/>
        <v>3.5880553602088843</v>
      </c>
      <c r="O48" s="36">
        <f t="shared" si="3"/>
        <v>5.1594057603817127</v>
      </c>
      <c r="P48" s="36">
        <f t="shared" si="4"/>
        <v>6.36</v>
      </c>
      <c r="Q48" s="36">
        <f t="shared" si="5"/>
        <v>6.36</v>
      </c>
      <c r="R48" s="36">
        <f t="shared" si="6"/>
        <v>5.0705381257426279</v>
      </c>
      <c r="T48" s="34" t="s">
        <v>49</v>
      </c>
      <c r="U48" s="1">
        <f t="shared" si="7"/>
        <v>6.36</v>
      </c>
      <c r="W48" s="65" t="s">
        <v>49</v>
      </c>
      <c r="X48" s="66">
        <v>6.36</v>
      </c>
      <c r="Y48" s="66">
        <v>7.21</v>
      </c>
    </row>
    <row r="49" spans="1:25" ht="15" customHeight="1">
      <c r="A49" s="37" t="s">
        <v>50</v>
      </c>
      <c r="B49" s="38">
        <v>2.58</v>
      </c>
      <c r="C49" s="37" t="s">
        <v>50</v>
      </c>
      <c r="D49" s="38">
        <v>2.2404201955762169</v>
      </c>
      <c r="E49" s="37" t="s">
        <v>50</v>
      </c>
      <c r="F49" s="38">
        <v>2.0073520298647169</v>
      </c>
      <c r="G49" s="37" t="s">
        <v>50</v>
      </c>
      <c r="H49" s="38">
        <v>2.4054925293384777</v>
      </c>
      <c r="I49" s="37" t="s">
        <v>50</v>
      </c>
      <c r="J49" s="38">
        <v>2.8800372381504364</v>
      </c>
      <c r="K49" s="39">
        <v>46</v>
      </c>
      <c r="L49" s="36">
        <f t="shared" si="0"/>
        <v>2.8800372381504364</v>
      </c>
      <c r="M49" s="36">
        <f t="shared" si="1"/>
        <v>2.4054925293384777</v>
      </c>
      <c r="N49" s="36">
        <f t="shared" si="2"/>
        <v>2.0073520298647169</v>
      </c>
      <c r="O49" s="36">
        <f t="shared" si="3"/>
        <v>2.2404201955762169</v>
      </c>
      <c r="P49" s="36">
        <f t="shared" si="4"/>
        <v>2.58</v>
      </c>
      <c r="Q49" s="36">
        <f t="shared" si="5"/>
        <v>2.58</v>
      </c>
      <c r="R49" s="36">
        <f t="shared" si="6"/>
        <v>2.4226603985859692</v>
      </c>
      <c r="T49" s="37" t="s">
        <v>50</v>
      </c>
      <c r="U49" s="1">
        <f t="shared" si="7"/>
        <v>2.58</v>
      </c>
      <c r="W49" s="67" t="s">
        <v>50</v>
      </c>
      <c r="X49" s="68">
        <v>2.58</v>
      </c>
      <c r="Y49" s="68">
        <v>2.76</v>
      </c>
    </row>
    <row r="50" spans="1:25" ht="15" customHeight="1">
      <c r="A50" s="34" t="s">
        <v>51</v>
      </c>
      <c r="B50" s="35">
        <v>1.52</v>
      </c>
      <c r="C50" s="34" t="s">
        <v>51</v>
      </c>
      <c r="D50" s="35">
        <v>1.2829245379406158</v>
      </c>
      <c r="E50" s="34" t="s">
        <v>51</v>
      </c>
      <c r="F50" s="35">
        <v>1.3186683040283314</v>
      </c>
      <c r="G50" s="34" t="s">
        <v>51</v>
      </c>
      <c r="H50" s="35">
        <v>1.4217446338723014</v>
      </c>
      <c r="I50" s="34" t="s">
        <v>51</v>
      </c>
      <c r="J50" s="35">
        <v>1.6799225052186428</v>
      </c>
      <c r="K50" s="26">
        <v>47</v>
      </c>
      <c r="L50" s="36">
        <f t="shared" si="0"/>
        <v>1.6799225052186428</v>
      </c>
      <c r="M50" s="36">
        <f t="shared" si="1"/>
        <v>1.4217446338723014</v>
      </c>
      <c r="N50" s="36">
        <f t="shared" si="2"/>
        <v>1.3186683040283314</v>
      </c>
      <c r="O50" s="36">
        <f t="shared" si="3"/>
        <v>1.2829245379406158</v>
      </c>
      <c r="P50" s="36">
        <f t="shared" si="4"/>
        <v>1.52</v>
      </c>
      <c r="Q50" s="36">
        <f t="shared" si="5"/>
        <v>1.52</v>
      </c>
      <c r="R50" s="36">
        <f t="shared" si="6"/>
        <v>1.4446519962119784</v>
      </c>
      <c r="T50" s="34" t="s">
        <v>51</v>
      </c>
      <c r="U50" s="1">
        <f t="shared" si="7"/>
        <v>1.52</v>
      </c>
      <c r="W50" s="65" t="s">
        <v>51</v>
      </c>
      <c r="X50" s="66">
        <v>1.52</v>
      </c>
      <c r="Y50" s="66">
        <v>1.97</v>
      </c>
    </row>
    <row r="51" spans="1:25" ht="15" customHeight="1">
      <c r="A51" s="37" t="s">
        <v>52</v>
      </c>
      <c r="B51" s="38">
        <v>1.45</v>
      </c>
      <c r="C51" s="37" t="s">
        <v>52</v>
      </c>
      <c r="D51" s="38">
        <v>1.3996585670037207</v>
      </c>
      <c r="E51" s="37" t="s">
        <v>52</v>
      </c>
      <c r="F51" s="38">
        <v>1.4127732410146863</v>
      </c>
      <c r="G51" s="37" t="s">
        <v>52</v>
      </c>
      <c r="H51" s="38">
        <v>1.6992562766590835</v>
      </c>
      <c r="I51" s="37" t="s">
        <v>52</v>
      </c>
      <c r="J51" s="38">
        <v>1.4092936066291213</v>
      </c>
      <c r="K51" s="39">
        <v>48</v>
      </c>
      <c r="L51" s="36">
        <f t="shared" si="0"/>
        <v>1.4092936066291213</v>
      </c>
      <c r="M51" s="36">
        <f t="shared" si="1"/>
        <v>1.6992562766590835</v>
      </c>
      <c r="N51" s="36">
        <f t="shared" si="2"/>
        <v>1.4127732410146863</v>
      </c>
      <c r="O51" s="36">
        <f t="shared" si="3"/>
        <v>1.3996585670037207</v>
      </c>
      <c r="P51" s="36">
        <f t="shared" si="4"/>
        <v>1.45</v>
      </c>
      <c r="Q51" s="36">
        <f t="shared" si="5"/>
        <v>1.45</v>
      </c>
      <c r="R51" s="36">
        <f t="shared" si="6"/>
        <v>1.4741963382613226</v>
      </c>
      <c r="T51" s="37" t="s">
        <v>52</v>
      </c>
      <c r="U51" s="1">
        <f t="shared" si="7"/>
        <v>1.45</v>
      </c>
      <c r="W51" s="67" t="s">
        <v>52</v>
      </c>
      <c r="X51" s="68">
        <v>1.45</v>
      </c>
      <c r="Y51" s="68">
        <v>2.29</v>
      </c>
    </row>
    <row r="52" spans="1:25" ht="15" customHeight="1">
      <c r="A52" s="34" t="s">
        <v>53</v>
      </c>
      <c r="B52" s="35">
        <v>1.95</v>
      </c>
      <c r="C52" s="34" t="s">
        <v>53</v>
      </c>
      <c r="D52" s="35">
        <v>1.832537708149893</v>
      </c>
      <c r="E52" s="34" t="s">
        <v>53</v>
      </c>
      <c r="F52" s="35">
        <v>1.610102542783217</v>
      </c>
      <c r="G52" s="34" t="s">
        <v>53</v>
      </c>
      <c r="H52" s="35">
        <v>1.9806446329289582</v>
      </c>
      <c r="I52" s="34" t="s">
        <v>53</v>
      </c>
      <c r="J52" s="35">
        <v>1.7144296717345682</v>
      </c>
      <c r="K52" s="26">
        <v>49</v>
      </c>
      <c r="L52" s="36">
        <f t="shared" si="0"/>
        <v>1.7144296717345682</v>
      </c>
      <c r="M52" s="36">
        <f t="shared" si="1"/>
        <v>1.9806446329289582</v>
      </c>
      <c r="N52" s="36">
        <f t="shared" si="2"/>
        <v>1.610102542783217</v>
      </c>
      <c r="O52" s="36">
        <f t="shared" si="3"/>
        <v>1.832537708149893</v>
      </c>
      <c r="P52" s="36">
        <f t="shared" si="4"/>
        <v>1.95</v>
      </c>
      <c r="Q52" s="36">
        <f t="shared" si="5"/>
        <v>1.95</v>
      </c>
      <c r="R52" s="36">
        <f t="shared" si="6"/>
        <v>1.8175429111193271</v>
      </c>
      <c r="T52" s="34" t="s">
        <v>53</v>
      </c>
      <c r="U52" s="1">
        <f t="shared" si="7"/>
        <v>1.95</v>
      </c>
      <c r="W52" s="65" t="s">
        <v>53</v>
      </c>
      <c r="X52" s="66">
        <v>1.95</v>
      </c>
      <c r="Y52" s="66">
        <v>2.2200000000000002</v>
      </c>
    </row>
    <row r="53" spans="1:25" ht="15" customHeight="1">
      <c r="A53" s="37" t="s">
        <v>54</v>
      </c>
      <c r="B53" s="38">
        <v>3.18</v>
      </c>
      <c r="C53" s="37" t="s">
        <v>54</v>
      </c>
      <c r="D53" s="38">
        <v>2.6033012315450219</v>
      </c>
      <c r="E53" s="37" t="s">
        <v>54</v>
      </c>
      <c r="F53" s="38">
        <v>1.8340482841102486</v>
      </c>
      <c r="G53" s="37" t="s">
        <v>54</v>
      </c>
      <c r="H53" s="38">
        <v>2.2053574409208028</v>
      </c>
      <c r="I53" s="37" t="s">
        <v>54</v>
      </c>
      <c r="J53" s="38">
        <v>2.2193261706152727</v>
      </c>
      <c r="K53" s="39">
        <v>50</v>
      </c>
      <c r="L53" s="36">
        <f t="shared" si="0"/>
        <v>2.2193261706152727</v>
      </c>
      <c r="M53" s="36">
        <f t="shared" si="1"/>
        <v>2.2053574409208028</v>
      </c>
      <c r="N53" s="36">
        <f t="shared" si="2"/>
        <v>1.8340482841102486</v>
      </c>
      <c r="O53" s="36">
        <f t="shared" si="3"/>
        <v>2.6033012315450219</v>
      </c>
      <c r="P53" s="36">
        <f t="shared" si="4"/>
        <v>3.18</v>
      </c>
      <c r="Q53" s="36">
        <f t="shared" si="5"/>
        <v>3.18</v>
      </c>
      <c r="R53" s="36">
        <f t="shared" si="6"/>
        <v>2.408406625438269</v>
      </c>
      <c r="T53" s="37" t="s">
        <v>54</v>
      </c>
      <c r="U53" s="1">
        <f t="shared" si="7"/>
        <v>3.18</v>
      </c>
      <c r="W53" s="67" t="s">
        <v>54</v>
      </c>
      <c r="X53" s="68">
        <v>3.18</v>
      </c>
      <c r="Y53" s="68">
        <v>4.05</v>
      </c>
    </row>
    <row r="54" spans="1:25" ht="15" customHeight="1">
      <c r="A54" s="34" t="s">
        <v>56</v>
      </c>
      <c r="B54" s="35">
        <v>2.9</v>
      </c>
      <c r="C54" s="34" t="s">
        <v>56</v>
      </c>
      <c r="D54" s="35">
        <v>2.6472668291628154</v>
      </c>
      <c r="E54" s="34" t="s">
        <v>56</v>
      </c>
      <c r="F54" s="35">
        <v>2.3530171517540284</v>
      </c>
      <c r="G54" s="34" t="s">
        <v>56</v>
      </c>
      <c r="H54" s="35">
        <v>3.430750549001151</v>
      </c>
      <c r="I54" s="34" t="s">
        <v>56</v>
      </c>
      <c r="J54" s="35">
        <v>3.2100946304153677</v>
      </c>
      <c r="K54" s="26">
        <v>51</v>
      </c>
      <c r="L54" s="36">
        <f t="shared" si="0"/>
        <v>3.2100946304153677</v>
      </c>
      <c r="M54" s="36">
        <f t="shared" si="1"/>
        <v>3.430750549001151</v>
      </c>
      <c r="N54" s="36">
        <f t="shared" si="2"/>
        <v>2.3530171517540284</v>
      </c>
      <c r="O54" s="36">
        <f t="shared" si="3"/>
        <v>2.6472668291628154</v>
      </c>
      <c r="P54" s="36">
        <f t="shared" si="4"/>
        <v>2.9</v>
      </c>
      <c r="Q54" s="36">
        <f t="shared" si="5"/>
        <v>2.9</v>
      </c>
      <c r="R54" s="36">
        <f t="shared" si="6"/>
        <v>2.9082258320666723</v>
      </c>
      <c r="T54" s="34" t="s">
        <v>56</v>
      </c>
      <c r="U54" s="1">
        <f t="shared" si="7"/>
        <v>2.9</v>
      </c>
      <c r="W54" s="65" t="s">
        <v>56</v>
      </c>
      <c r="X54" s="66">
        <v>2.9</v>
      </c>
      <c r="Y54" s="66">
        <v>3.36</v>
      </c>
    </row>
    <row r="55" spans="1:25" ht="15" customHeight="1">
      <c r="A55" s="37" t="s">
        <v>57</v>
      </c>
      <c r="B55" s="38">
        <v>7.41</v>
      </c>
      <c r="C55" s="37" t="s">
        <v>57</v>
      </c>
      <c r="D55" s="38">
        <v>6.0840279491451952</v>
      </c>
      <c r="E55" s="37" t="s">
        <v>57</v>
      </c>
      <c r="F55" s="38">
        <v>5.8277365872316365</v>
      </c>
      <c r="G55" s="37" t="s">
        <v>57</v>
      </c>
      <c r="H55" s="38">
        <v>5.8050863459775748</v>
      </c>
      <c r="I55" s="37" t="s">
        <v>57</v>
      </c>
      <c r="J55" s="38">
        <v>6.1057799359682825</v>
      </c>
      <c r="K55" s="39">
        <v>52</v>
      </c>
      <c r="L55" s="36">
        <f t="shared" si="0"/>
        <v>6.1057799359682825</v>
      </c>
      <c r="M55" s="36">
        <f t="shared" si="1"/>
        <v>5.8050863459775748</v>
      </c>
      <c r="N55" s="36">
        <f t="shared" si="2"/>
        <v>5.8277365872316365</v>
      </c>
      <c r="O55" s="36">
        <f t="shared" si="3"/>
        <v>6.0840279491451952</v>
      </c>
      <c r="P55" s="36">
        <f t="shared" si="4"/>
        <v>7.41</v>
      </c>
      <c r="Q55" s="36">
        <f t="shared" si="5"/>
        <v>7.41</v>
      </c>
      <c r="R55" s="36">
        <f t="shared" si="6"/>
        <v>6.2465261636645382</v>
      </c>
      <c r="T55" s="37" t="s">
        <v>57</v>
      </c>
      <c r="U55" s="1">
        <f t="shared" si="7"/>
        <v>7.41</v>
      </c>
      <c r="W55" s="67" t="s">
        <v>57</v>
      </c>
      <c r="X55" s="68">
        <v>7.41</v>
      </c>
      <c r="Y55" s="68">
        <v>8.83</v>
      </c>
    </row>
    <row r="56" spans="1:25" ht="15" customHeight="1">
      <c r="A56" s="34" t="s">
        <v>58</v>
      </c>
      <c r="B56" s="35">
        <v>5.01</v>
      </c>
      <c r="C56" s="34" t="s">
        <v>58</v>
      </c>
      <c r="D56" s="35">
        <v>3.082078102210104</v>
      </c>
      <c r="E56" s="34" t="s">
        <v>58</v>
      </c>
      <c r="F56" s="35">
        <v>2.8685467372098006</v>
      </c>
      <c r="G56" s="34" t="s">
        <v>58</v>
      </c>
      <c r="H56" s="35">
        <v>4.0772506518189005</v>
      </c>
      <c r="I56" s="34" t="s">
        <v>58</v>
      </c>
      <c r="J56" s="35">
        <v>3.098241509247424</v>
      </c>
      <c r="K56" s="26">
        <v>53</v>
      </c>
      <c r="L56" s="36">
        <f t="shared" si="0"/>
        <v>3.098241509247424</v>
      </c>
      <c r="M56" s="36">
        <f t="shared" si="1"/>
        <v>4.0772506518189005</v>
      </c>
      <c r="N56" s="36">
        <f t="shared" si="2"/>
        <v>2.8685467372098006</v>
      </c>
      <c r="O56" s="36">
        <f t="shared" si="3"/>
        <v>3.082078102210104</v>
      </c>
      <c r="P56" s="36">
        <f t="shared" si="4"/>
        <v>5.01</v>
      </c>
      <c r="Q56" s="36">
        <f t="shared" si="5"/>
        <v>5.01</v>
      </c>
      <c r="R56" s="36">
        <f t="shared" si="6"/>
        <v>3.6272234000972459</v>
      </c>
      <c r="T56" s="34" t="s">
        <v>58</v>
      </c>
      <c r="U56" s="1">
        <f t="shared" si="7"/>
        <v>5.01</v>
      </c>
      <c r="W56" s="65" t="s">
        <v>58</v>
      </c>
      <c r="X56" s="66">
        <v>5.01</v>
      </c>
      <c r="Y56" s="66">
        <v>6.8</v>
      </c>
    </row>
    <row r="57" spans="1:25" ht="15" customHeight="1">
      <c r="A57" s="37" t="s">
        <v>59</v>
      </c>
      <c r="B57" s="38">
        <v>2.81</v>
      </c>
      <c r="C57" s="37" t="s">
        <v>59</v>
      </c>
      <c r="D57" s="38">
        <v>5.0725448826394723</v>
      </c>
      <c r="E57" s="37" t="s">
        <v>59</v>
      </c>
      <c r="F57" s="38">
        <v>2.3073507372474116</v>
      </c>
      <c r="G57" s="37" t="s">
        <v>59</v>
      </c>
      <c r="H57" s="38">
        <v>3.3374581640609655</v>
      </c>
      <c r="I57" s="37" t="s">
        <v>59</v>
      </c>
      <c r="J57" s="38">
        <v>1.4953247235187244</v>
      </c>
      <c r="K57" s="39">
        <v>54</v>
      </c>
      <c r="L57" s="36">
        <f t="shared" si="0"/>
        <v>1.4953247235187244</v>
      </c>
      <c r="M57" s="36">
        <f t="shared" si="1"/>
        <v>3.3374581640609655</v>
      </c>
      <c r="N57" s="36">
        <f t="shared" si="2"/>
        <v>2.3073507372474116</v>
      </c>
      <c r="O57" s="36">
        <f t="shared" si="3"/>
        <v>5.0725448826394723</v>
      </c>
      <c r="P57" s="36">
        <f t="shared" si="4"/>
        <v>2.81</v>
      </c>
      <c r="Q57" s="36">
        <f t="shared" si="5"/>
        <v>2.81</v>
      </c>
      <c r="R57" s="36">
        <f t="shared" si="6"/>
        <v>3.0045357014933147</v>
      </c>
      <c r="T57" s="37" t="s">
        <v>59</v>
      </c>
      <c r="U57" s="1">
        <f t="shared" si="7"/>
        <v>2.81</v>
      </c>
      <c r="W57" s="67" t="s">
        <v>59</v>
      </c>
      <c r="X57" s="68">
        <v>2.81</v>
      </c>
      <c r="Y57" s="68">
        <v>3.08</v>
      </c>
    </row>
    <row r="58" spans="1:25" ht="15" customHeight="1">
      <c r="A58" s="34" t="s">
        <v>60</v>
      </c>
      <c r="B58" s="35">
        <v>5.37</v>
      </c>
      <c r="C58" s="34" t="s">
        <v>60</v>
      </c>
      <c r="D58" s="35">
        <v>5.5217378875753091</v>
      </c>
      <c r="E58" s="34" t="s">
        <v>60</v>
      </c>
      <c r="F58" s="35">
        <v>4.8280314479519291</v>
      </c>
      <c r="G58" s="34" t="s">
        <v>60</v>
      </c>
      <c r="H58" s="35">
        <v>4.2394460318250653</v>
      </c>
      <c r="I58" s="34" t="s">
        <v>60</v>
      </c>
      <c r="J58" s="35">
        <v>4.040450419504003</v>
      </c>
      <c r="K58" s="26">
        <v>55</v>
      </c>
      <c r="L58" s="36">
        <f t="shared" si="0"/>
        <v>4.040450419504003</v>
      </c>
      <c r="M58" s="36">
        <f t="shared" si="1"/>
        <v>4.2394460318250653</v>
      </c>
      <c r="N58" s="36">
        <f t="shared" si="2"/>
        <v>4.8280314479519291</v>
      </c>
      <c r="O58" s="36">
        <f t="shared" si="3"/>
        <v>5.5217378875753091</v>
      </c>
      <c r="P58" s="36">
        <f t="shared" si="4"/>
        <v>5.37</v>
      </c>
      <c r="Q58" s="36">
        <f t="shared" si="5"/>
        <v>5.37</v>
      </c>
      <c r="R58" s="36">
        <f t="shared" si="6"/>
        <v>4.799933157371262</v>
      </c>
      <c r="T58" s="34" t="s">
        <v>60</v>
      </c>
      <c r="U58" s="1">
        <f t="shared" si="7"/>
        <v>5.37</v>
      </c>
      <c r="W58" s="65" t="s">
        <v>60</v>
      </c>
      <c r="X58" s="66">
        <v>5.37</v>
      </c>
      <c r="Y58" s="66">
        <v>7.27</v>
      </c>
    </row>
    <row r="59" spans="1:25" ht="15" customHeight="1">
      <c r="A59" s="37" t="s">
        <v>61</v>
      </c>
      <c r="B59" s="38">
        <v>2.3199999999999998</v>
      </c>
      <c r="C59" s="37" t="s">
        <v>61</v>
      </c>
      <c r="D59" s="38">
        <v>1.9831512504912896</v>
      </c>
      <c r="E59" s="37" t="s">
        <v>61</v>
      </c>
      <c r="F59" s="38">
        <v>1.9189614817351051</v>
      </c>
      <c r="G59" s="37" t="s">
        <v>61</v>
      </c>
      <c r="H59" s="38">
        <v>1.8556559489804982</v>
      </c>
      <c r="I59" s="37" t="s">
        <v>61</v>
      </c>
      <c r="J59" s="38">
        <v>2.0397779634983664</v>
      </c>
      <c r="K59" s="39">
        <v>56</v>
      </c>
      <c r="L59" s="36">
        <f t="shared" si="0"/>
        <v>2.0397779634983664</v>
      </c>
      <c r="M59" s="36">
        <f t="shared" si="1"/>
        <v>1.8556559489804982</v>
      </c>
      <c r="N59" s="36">
        <f t="shared" si="2"/>
        <v>1.9189614817351051</v>
      </c>
      <c r="O59" s="36">
        <f t="shared" si="3"/>
        <v>1.9831512504912896</v>
      </c>
      <c r="P59" s="36">
        <f t="shared" si="4"/>
        <v>2.3199999999999998</v>
      </c>
      <c r="Q59" s="36">
        <f t="shared" si="5"/>
        <v>2.3199999999999998</v>
      </c>
      <c r="R59" s="36">
        <f t="shared" si="6"/>
        <v>2.023509328941052</v>
      </c>
      <c r="T59" s="37" t="s">
        <v>61</v>
      </c>
      <c r="U59" s="1">
        <f t="shared" si="7"/>
        <v>2.3199999999999998</v>
      </c>
      <c r="W59" s="67" t="s">
        <v>61</v>
      </c>
      <c r="X59" s="68">
        <v>2.3199999999999998</v>
      </c>
      <c r="Y59" s="68">
        <v>3.99</v>
      </c>
    </row>
    <row r="60" spans="1:25" ht="15" customHeight="1">
      <c r="A60" s="34" t="s">
        <v>62</v>
      </c>
      <c r="B60" s="35">
        <v>4.5</v>
      </c>
      <c r="C60" s="34" t="s">
        <v>62</v>
      </c>
      <c r="D60" s="35">
        <v>4.2107438139852542</v>
      </c>
      <c r="E60" s="34" t="s">
        <v>62</v>
      </c>
      <c r="F60" s="35">
        <v>3.9703792437660117</v>
      </c>
      <c r="G60" s="34" t="s">
        <v>62</v>
      </c>
      <c r="H60" s="35">
        <v>4.615646192355281</v>
      </c>
      <c r="I60" s="34" t="s">
        <v>62</v>
      </c>
      <c r="J60" s="35">
        <v>4.5566556878835103</v>
      </c>
      <c r="K60" s="26">
        <v>57</v>
      </c>
      <c r="L60" s="36">
        <f t="shared" si="0"/>
        <v>4.5566556878835103</v>
      </c>
      <c r="M60" s="36">
        <f t="shared" si="1"/>
        <v>4.615646192355281</v>
      </c>
      <c r="N60" s="36">
        <f t="shared" si="2"/>
        <v>3.9703792437660117</v>
      </c>
      <c r="O60" s="36">
        <f t="shared" si="3"/>
        <v>4.2107438139852542</v>
      </c>
      <c r="P60" s="36">
        <f t="shared" si="4"/>
        <v>4.5</v>
      </c>
      <c r="Q60" s="36">
        <f t="shared" si="5"/>
        <v>4.5</v>
      </c>
      <c r="R60" s="36">
        <f t="shared" si="6"/>
        <v>4.3706849875980112</v>
      </c>
      <c r="T60" s="34" t="s">
        <v>62</v>
      </c>
      <c r="U60" s="1">
        <f t="shared" si="7"/>
        <v>4.5</v>
      </c>
      <c r="W60" s="65" t="s">
        <v>62</v>
      </c>
      <c r="X60" s="66">
        <v>4.5</v>
      </c>
      <c r="Y60" s="66">
        <v>5.6</v>
      </c>
    </row>
    <row r="61" spans="1:25" ht="15" customHeight="1">
      <c r="A61" s="37" t="s">
        <v>63</v>
      </c>
      <c r="B61" s="38">
        <v>1.66</v>
      </c>
      <c r="C61" s="37" t="s">
        <v>63</v>
      </c>
      <c r="D61" s="38">
        <v>1.2399045479053956</v>
      </c>
      <c r="E61" s="37" t="s">
        <v>63</v>
      </c>
      <c r="F61" s="38">
        <v>1.4445595576528045</v>
      </c>
      <c r="G61" s="37" t="s">
        <v>63</v>
      </c>
      <c r="H61" s="38">
        <v>2.0912625085395318</v>
      </c>
      <c r="I61" s="37" t="s">
        <v>63</v>
      </c>
      <c r="J61" s="38">
        <v>1.3194560202666161</v>
      </c>
      <c r="K61" s="39">
        <v>58</v>
      </c>
      <c r="L61" s="36">
        <f t="shared" si="0"/>
        <v>1.3194560202666161</v>
      </c>
      <c r="M61" s="36">
        <f t="shared" si="1"/>
        <v>2.0912625085395318</v>
      </c>
      <c r="N61" s="36">
        <f t="shared" si="2"/>
        <v>1.4445595576528045</v>
      </c>
      <c r="O61" s="36">
        <f t="shared" si="3"/>
        <v>1.2399045479053956</v>
      </c>
      <c r="P61" s="36">
        <f t="shared" si="4"/>
        <v>1.66</v>
      </c>
      <c r="Q61" s="36">
        <f t="shared" si="5"/>
        <v>1.66</v>
      </c>
      <c r="R61" s="36">
        <f t="shared" si="6"/>
        <v>1.5510365268728696</v>
      </c>
      <c r="T61" s="37" t="s">
        <v>63</v>
      </c>
      <c r="U61" s="1">
        <f t="shared" si="7"/>
        <v>1.66</v>
      </c>
      <c r="W61" s="67" t="s">
        <v>63</v>
      </c>
      <c r="X61" s="68">
        <v>1.66</v>
      </c>
      <c r="Y61" s="68">
        <v>2.4300000000000002</v>
      </c>
    </row>
    <row r="62" spans="1:25" ht="15" customHeight="1">
      <c r="A62" s="34" t="s">
        <v>64</v>
      </c>
      <c r="B62" s="35">
        <v>4.87</v>
      </c>
      <c r="C62" s="34" t="s">
        <v>64</v>
      </c>
      <c r="D62" s="35">
        <v>3.013962875340598</v>
      </c>
      <c r="E62" s="34" t="s">
        <v>64</v>
      </c>
      <c r="F62" s="35">
        <v>2.9408181636455595</v>
      </c>
      <c r="G62" s="34" t="s">
        <v>64</v>
      </c>
      <c r="H62" s="35">
        <v>3.0470853328644405</v>
      </c>
      <c r="I62" s="34" t="s">
        <v>64</v>
      </c>
      <c r="J62" s="35">
        <v>2.3902866706875963</v>
      </c>
      <c r="K62" s="26">
        <v>59</v>
      </c>
      <c r="L62" s="36">
        <f t="shared" si="0"/>
        <v>2.3902866706875963</v>
      </c>
      <c r="M62" s="36">
        <f t="shared" si="1"/>
        <v>3.0470853328644405</v>
      </c>
      <c r="N62" s="36">
        <f t="shared" si="2"/>
        <v>2.9408181636455595</v>
      </c>
      <c r="O62" s="36">
        <f t="shared" si="3"/>
        <v>3.013962875340598</v>
      </c>
      <c r="P62" s="36">
        <f t="shared" si="4"/>
        <v>4.87</v>
      </c>
      <c r="Q62" s="36">
        <f t="shared" si="5"/>
        <v>4.87</v>
      </c>
      <c r="R62" s="36">
        <f t="shared" si="6"/>
        <v>3.2524306085076389</v>
      </c>
      <c r="T62" s="34" t="s">
        <v>64</v>
      </c>
      <c r="U62" s="1">
        <f t="shared" si="7"/>
        <v>4.87</v>
      </c>
      <c r="W62" s="65" t="s">
        <v>64</v>
      </c>
      <c r="X62" s="66">
        <v>4.87</v>
      </c>
      <c r="Y62" s="66">
        <v>5.8</v>
      </c>
    </row>
    <row r="63" spans="1:25" ht="15" customHeight="1">
      <c r="A63" s="37" t="s">
        <v>65</v>
      </c>
      <c r="B63" s="38">
        <v>1.53</v>
      </c>
      <c r="C63" s="37" t="s">
        <v>65</v>
      </c>
      <c r="D63" s="38">
        <v>1.3273154758102286</v>
      </c>
      <c r="E63" s="37" t="s">
        <v>65</v>
      </c>
      <c r="F63" s="38">
        <v>1.1410052784550366</v>
      </c>
      <c r="G63" s="37" t="s">
        <v>65</v>
      </c>
      <c r="H63" s="38">
        <v>1.6215255443994481</v>
      </c>
      <c r="I63" s="37" t="s">
        <v>65</v>
      </c>
      <c r="J63" s="38">
        <v>1.4768447987429132</v>
      </c>
      <c r="K63" s="39">
        <v>60</v>
      </c>
      <c r="L63" s="36">
        <f t="shared" si="0"/>
        <v>1.4768447987429132</v>
      </c>
      <c r="M63" s="36">
        <f t="shared" si="1"/>
        <v>1.6215255443994481</v>
      </c>
      <c r="N63" s="36">
        <f t="shared" si="2"/>
        <v>1.1410052784550366</v>
      </c>
      <c r="O63" s="36">
        <f t="shared" si="3"/>
        <v>1.3273154758102286</v>
      </c>
      <c r="P63" s="36">
        <f t="shared" si="4"/>
        <v>1.53</v>
      </c>
      <c r="Q63" s="36">
        <f t="shared" si="5"/>
        <v>1.53</v>
      </c>
      <c r="R63" s="36">
        <f t="shared" si="6"/>
        <v>1.4193382194815256</v>
      </c>
      <c r="T63" s="37" t="s">
        <v>65</v>
      </c>
      <c r="U63" s="1">
        <f t="shared" si="7"/>
        <v>1.53</v>
      </c>
      <c r="W63" s="67" t="s">
        <v>65</v>
      </c>
      <c r="X63" s="68">
        <v>1.53</v>
      </c>
      <c r="Y63" s="68">
        <v>2.41</v>
      </c>
    </row>
    <row r="64" spans="1:25" ht="15" customHeight="1">
      <c r="A64" s="34" t="s">
        <v>66</v>
      </c>
      <c r="B64" s="35">
        <v>12.61</v>
      </c>
      <c r="C64" s="34" t="s">
        <v>66</v>
      </c>
      <c r="D64" s="35">
        <v>7.9534977050258258</v>
      </c>
      <c r="E64" s="34" t="s">
        <v>66</v>
      </c>
      <c r="F64" s="35">
        <v>9.4111334167741205</v>
      </c>
      <c r="G64" s="34" t="s">
        <v>66</v>
      </c>
      <c r="H64" s="35">
        <v>7.2362621445918256</v>
      </c>
      <c r="I64" s="34" t="s">
        <v>66</v>
      </c>
      <c r="J64" s="35">
        <v>8.343862081475125</v>
      </c>
      <c r="K64" s="26">
        <v>61</v>
      </c>
      <c r="L64" s="36">
        <f t="shared" si="0"/>
        <v>8.343862081475125</v>
      </c>
      <c r="M64" s="36">
        <f t="shared" si="1"/>
        <v>7.2362621445918256</v>
      </c>
      <c r="N64" s="36">
        <f t="shared" si="2"/>
        <v>9.4111334167741205</v>
      </c>
      <c r="O64" s="36">
        <f t="shared" si="3"/>
        <v>7.9534977050258258</v>
      </c>
      <c r="P64" s="36">
        <f t="shared" si="4"/>
        <v>12.61</v>
      </c>
      <c r="Q64" s="36">
        <f t="shared" si="5"/>
        <v>12.61</v>
      </c>
      <c r="R64" s="36">
        <f t="shared" si="6"/>
        <v>9.1109510695733782</v>
      </c>
      <c r="T64" s="34" t="s">
        <v>66</v>
      </c>
      <c r="U64" s="1">
        <f t="shared" si="7"/>
        <v>12.61</v>
      </c>
      <c r="W64" s="65" t="s">
        <v>66</v>
      </c>
      <c r="X64" s="66">
        <v>12.61</v>
      </c>
      <c r="Y64" s="66">
        <v>13.08</v>
      </c>
    </row>
    <row r="65" spans="1:25" ht="15" customHeight="1">
      <c r="A65" s="37" t="s">
        <v>67</v>
      </c>
      <c r="B65" s="38">
        <v>3.27</v>
      </c>
      <c r="C65" s="37" t="s">
        <v>67</v>
      </c>
      <c r="D65" s="38">
        <v>2.7540710200461413</v>
      </c>
      <c r="E65" s="37" t="s">
        <v>67</v>
      </c>
      <c r="F65" s="38">
        <v>2.8325265340349324</v>
      </c>
      <c r="G65" s="37" t="s">
        <v>68</v>
      </c>
      <c r="H65" s="38">
        <v>3.4294052938299204</v>
      </c>
      <c r="I65" s="37" t="s">
        <v>68</v>
      </c>
      <c r="J65" s="38">
        <v>2.9011370457586176</v>
      </c>
      <c r="K65" s="39">
        <v>62</v>
      </c>
      <c r="L65" s="36">
        <f t="shared" si="0"/>
        <v>2.9011370457586176</v>
      </c>
      <c r="M65" s="36">
        <f t="shared" si="1"/>
        <v>3.4294052938299204</v>
      </c>
      <c r="N65" s="36">
        <f t="shared" si="2"/>
        <v>2.8325265340349324</v>
      </c>
      <c r="O65" s="36">
        <f t="shared" si="3"/>
        <v>2.7540710200461413</v>
      </c>
      <c r="P65" s="36">
        <f t="shared" si="4"/>
        <v>3.27</v>
      </c>
      <c r="Q65" s="36">
        <f t="shared" si="5"/>
        <v>3.27</v>
      </c>
      <c r="R65" s="36">
        <f t="shared" si="6"/>
        <v>3.037427978733922</v>
      </c>
      <c r="T65" s="37" t="s">
        <v>67</v>
      </c>
      <c r="U65" s="1">
        <f t="shared" si="7"/>
        <v>3.27</v>
      </c>
      <c r="W65" s="67" t="s">
        <v>67</v>
      </c>
      <c r="X65" s="68">
        <v>3.27</v>
      </c>
      <c r="Y65" s="68">
        <v>4.57</v>
      </c>
    </row>
    <row r="66" spans="1:25" ht="15" customHeight="1">
      <c r="A66" s="34" t="s">
        <v>69</v>
      </c>
      <c r="B66" s="35">
        <v>1.19</v>
      </c>
      <c r="C66" s="34" t="s">
        <v>69</v>
      </c>
      <c r="D66" s="35">
        <v>1.1668267605912885</v>
      </c>
      <c r="E66" s="34" t="s">
        <v>69</v>
      </c>
      <c r="F66" s="35">
        <v>1.049418000971948</v>
      </c>
      <c r="G66" s="34" t="s">
        <v>69</v>
      </c>
      <c r="H66" s="35">
        <v>1.1998065897939663</v>
      </c>
      <c r="I66" s="34" t="s">
        <v>69</v>
      </c>
      <c r="J66" s="35">
        <v>1.1552004353246021</v>
      </c>
      <c r="K66" s="26">
        <v>63</v>
      </c>
      <c r="L66" s="36">
        <f t="shared" si="0"/>
        <v>1.1552004353246021</v>
      </c>
      <c r="M66" s="36">
        <f t="shared" si="1"/>
        <v>1.1998065897939663</v>
      </c>
      <c r="N66" s="36">
        <f t="shared" si="2"/>
        <v>1.049418000971948</v>
      </c>
      <c r="O66" s="36">
        <f t="shared" si="3"/>
        <v>1.1668267605912885</v>
      </c>
      <c r="P66" s="36">
        <f t="shared" si="4"/>
        <v>1.19</v>
      </c>
      <c r="Q66" s="36">
        <f t="shared" si="5"/>
        <v>1.19</v>
      </c>
      <c r="R66" s="36">
        <f t="shared" si="6"/>
        <v>1.1522503573363607</v>
      </c>
      <c r="T66" s="34" t="s">
        <v>69</v>
      </c>
      <c r="U66" s="1">
        <f t="shared" si="7"/>
        <v>1.19</v>
      </c>
      <c r="W66" s="65" t="s">
        <v>69</v>
      </c>
      <c r="X66" s="66">
        <v>1.19</v>
      </c>
      <c r="Y66" s="66">
        <v>1.97</v>
      </c>
    </row>
    <row r="67" spans="1:25" ht="15" customHeight="1">
      <c r="A67" s="37" t="s">
        <v>70</v>
      </c>
      <c r="B67" s="38">
        <v>5.0599999999999996</v>
      </c>
      <c r="C67" s="37" t="s">
        <v>70</v>
      </c>
      <c r="D67" s="38">
        <v>3.3630307933610601</v>
      </c>
      <c r="E67" s="37" t="s">
        <v>70</v>
      </c>
      <c r="F67" s="38">
        <v>2.0028826098820658</v>
      </c>
      <c r="G67" s="37" t="s">
        <v>70</v>
      </c>
      <c r="H67" s="38">
        <v>5.2703639267673266</v>
      </c>
      <c r="I67" s="37" t="s">
        <v>70</v>
      </c>
      <c r="J67" s="38">
        <v>4.4309545865135798</v>
      </c>
      <c r="K67" s="39">
        <v>64</v>
      </c>
      <c r="L67" s="36">
        <f t="shared" si="0"/>
        <v>4.4309545865135798</v>
      </c>
      <c r="M67" s="36">
        <f t="shared" si="1"/>
        <v>5.2703639267673266</v>
      </c>
      <c r="N67" s="36">
        <f t="shared" si="2"/>
        <v>2.0028826098820658</v>
      </c>
      <c r="O67" s="36">
        <f t="shared" si="3"/>
        <v>3.3630307933610601</v>
      </c>
      <c r="P67" s="36">
        <f t="shared" si="4"/>
        <v>5.0599999999999996</v>
      </c>
      <c r="Q67" s="36">
        <f t="shared" si="5"/>
        <v>5.0599999999999996</v>
      </c>
      <c r="R67" s="36">
        <f t="shared" si="6"/>
        <v>4.0254463833048062</v>
      </c>
      <c r="T67" s="37" t="s">
        <v>70</v>
      </c>
      <c r="U67" s="1">
        <f t="shared" si="7"/>
        <v>5.0599999999999996</v>
      </c>
      <c r="W67" s="67" t="s">
        <v>70</v>
      </c>
      <c r="X67" s="68">
        <v>5.0599999999999996</v>
      </c>
      <c r="Y67" s="68">
        <v>6.94</v>
      </c>
    </row>
    <row r="68" spans="1:25" ht="15" customHeight="1">
      <c r="A68" s="34" t="s">
        <v>71</v>
      </c>
      <c r="B68" s="35">
        <v>5.35</v>
      </c>
      <c r="C68" s="34" t="s">
        <v>71</v>
      </c>
      <c r="D68" s="35">
        <v>2.6353633424151388</v>
      </c>
      <c r="E68" s="34" t="s">
        <v>71</v>
      </c>
      <c r="F68" s="35">
        <v>3.1108238056075992</v>
      </c>
      <c r="G68" s="34" t="s">
        <v>71</v>
      </c>
      <c r="H68" s="35">
        <v>4.2773488784620604</v>
      </c>
      <c r="I68" s="34" t="s">
        <v>71</v>
      </c>
      <c r="J68" s="35">
        <v>6.8319950290395095</v>
      </c>
      <c r="K68" s="26">
        <v>65</v>
      </c>
      <c r="L68" s="36">
        <f t="shared" si="0"/>
        <v>6.8319950290395095</v>
      </c>
      <c r="M68" s="36">
        <f t="shared" si="1"/>
        <v>4.2773488784620604</v>
      </c>
      <c r="N68" s="36">
        <f t="shared" si="2"/>
        <v>3.1108238056075992</v>
      </c>
      <c r="O68" s="36">
        <f t="shared" si="3"/>
        <v>2.6353633424151388</v>
      </c>
      <c r="P68" s="36">
        <f t="shared" si="4"/>
        <v>5.35</v>
      </c>
      <c r="Q68" s="36">
        <f t="shared" si="5"/>
        <v>5.35</v>
      </c>
      <c r="R68" s="36">
        <f t="shared" si="6"/>
        <v>4.441106211104862</v>
      </c>
      <c r="T68" s="34" t="s">
        <v>71</v>
      </c>
      <c r="U68" s="1">
        <f t="shared" si="7"/>
        <v>5.35</v>
      </c>
      <c r="W68" s="65" t="s">
        <v>71</v>
      </c>
      <c r="X68" s="66">
        <v>5.35</v>
      </c>
      <c r="Y68" s="66">
        <v>5.5</v>
      </c>
    </row>
    <row r="69" spans="1:25" ht="15" customHeight="1">
      <c r="A69" s="37" t="s">
        <v>72</v>
      </c>
      <c r="B69" s="38">
        <v>4.92</v>
      </c>
      <c r="C69" s="37" t="s">
        <v>72</v>
      </c>
      <c r="D69" s="38">
        <v>3.4419772794708807</v>
      </c>
      <c r="E69" s="37" t="s">
        <v>72</v>
      </c>
      <c r="F69" s="38">
        <v>3.266333469982468</v>
      </c>
      <c r="G69" s="37" t="s">
        <v>72</v>
      </c>
      <c r="H69" s="38">
        <v>5.9730802093593489</v>
      </c>
      <c r="I69" s="37" t="s">
        <v>72</v>
      </c>
      <c r="J69" s="38">
        <v>4.3458162944649521</v>
      </c>
      <c r="K69" s="39">
        <v>66</v>
      </c>
      <c r="L69" s="36">
        <f t="shared" ref="L69:L96" si="8">J69</f>
        <v>4.3458162944649521</v>
      </c>
      <c r="M69" s="36">
        <f t="shared" ref="M69:M96" si="9">H69</f>
        <v>5.9730802093593489</v>
      </c>
      <c r="N69" s="36">
        <f t="shared" ref="N69:N96" si="10">F69</f>
        <v>3.266333469982468</v>
      </c>
      <c r="O69" s="36">
        <f t="shared" ref="O69:O96" si="11">D69</f>
        <v>3.4419772794708807</v>
      </c>
      <c r="P69" s="36">
        <f t="shared" ref="P69:P96" si="12">B69</f>
        <v>4.92</v>
      </c>
      <c r="Q69" s="36">
        <f t="shared" ref="Q69:Q96" si="13">P69</f>
        <v>4.92</v>
      </c>
      <c r="R69" s="36">
        <f t="shared" ref="R69:R96" si="14">AVERAGE(L69:P69)</f>
        <v>4.3894414506555304</v>
      </c>
      <c r="T69" s="37" t="s">
        <v>72</v>
      </c>
      <c r="U69" s="1">
        <f t="shared" ref="U69:U96" si="15">VLOOKUP(T69,$W$4:$Y$97,2,FALSE)</f>
        <v>4.92</v>
      </c>
      <c r="W69" s="67" t="s">
        <v>72</v>
      </c>
      <c r="X69" s="68">
        <v>4.92</v>
      </c>
      <c r="Y69" s="68">
        <v>6.95</v>
      </c>
    </row>
    <row r="70" spans="1:25" ht="15" customHeight="1">
      <c r="A70" s="34" t="s">
        <v>73</v>
      </c>
      <c r="B70" s="35">
        <v>4.43</v>
      </c>
      <c r="C70" s="34" t="s">
        <v>73</v>
      </c>
      <c r="D70" s="35">
        <v>3.2087942738092385</v>
      </c>
      <c r="E70" s="34" t="s">
        <v>73</v>
      </c>
      <c r="F70" s="35">
        <v>2.9832433104812837</v>
      </c>
      <c r="G70" s="34" t="s">
        <v>73</v>
      </c>
      <c r="H70" s="35">
        <v>3.5871721810180515</v>
      </c>
      <c r="I70" s="34" t="s">
        <v>73</v>
      </c>
      <c r="J70" s="35">
        <v>4.2694140846569946</v>
      </c>
      <c r="K70" s="26">
        <v>67</v>
      </c>
      <c r="L70" s="36">
        <f t="shared" si="8"/>
        <v>4.2694140846569946</v>
      </c>
      <c r="M70" s="36">
        <f t="shared" si="9"/>
        <v>3.5871721810180515</v>
      </c>
      <c r="N70" s="36">
        <f t="shared" si="10"/>
        <v>2.9832433104812837</v>
      </c>
      <c r="O70" s="36">
        <f t="shared" si="11"/>
        <v>3.2087942738092385</v>
      </c>
      <c r="P70" s="36">
        <f t="shared" si="12"/>
        <v>4.43</v>
      </c>
      <c r="Q70" s="36">
        <f t="shared" si="13"/>
        <v>4.43</v>
      </c>
      <c r="R70" s="36">
        <f t="shared" si="14"/>
        <v>3.6957247699931139</v>
      </c>
      <c r="T70" s="34" t="s">
        <v>73</v>
      </c>
      <c r="U70" s="1">
        <f t="shared" si="15"/>
        <v>4.43</v>
      </c>
      <c r="W70" s="65" t="s">
        <v>73</v>
      </c>
      <c r="X70" s="66">
        <v>4.43</v>
      </c>
      <c r="Y70" s="66">
        <v>5.36</v>
      </c>
    </row>
    <row r="71" spans="1:25" ht="15" customHeight="1">
      <c r="A71" s="37" t="s">
        <v>74</v>
      </c>
      <c r="B71" s="38">
        <v>1.35</v>
      </c>
      <c r="C71" s="37" t="s">
        <v>74</v>
      </c>
      <c r="D71" s="38">
        <v>0.76641804923261225</v>
      </c>
      <c r="E71" s="37" t="s">
        <v>74</v>
      </c>
      <c r="F71" s="38">
        <v>1.1968959309022227</v>
      </c>
      <c r="G71" s="37" t="s">
        <v>74</v>
      </c>
      <c r="H71" s="38">
        <v>1.4888929750217337</v>
      </c>
      <c r="I71" s="37" t="s">
        <v>74</v>
      </c>
      <c r="J71" s="38">
        <v>2.1746827520851872</v>
      </c>
      <c r="K71" s="39">
        <v>68</v>
      </c>
      <c r="L71" s="36">
        <f t="shared" si="8"/>
        <v>2.1746827520851872</v>
      </c>
      <c r="M71" s="36">
        <f t="shared" si="9"/>
        <v>1.4888929750217337</v>
      </c>
      <c r="N71" s="36">
        <f t="shared" si="10"/>
        <v>1.1968959309022227</v>
      </c>
      <c r="O71" s="36">
        <f t="shared" si="11"/>
        <v>0.76641804923261225</v>
      </c>
      <c r="P71" s="36">
        <f t="shared" si="12"/>
        <v>1.35</v>
      </c>
      <c r="Q71" s="36">
        <f t="shared" si="13"/>
        <v>1.35</v>
      </c>
      <c r="R71" s="36">
        <f t="shared" si="14"/>
        <v>1.3953779414483514</v>
      </c>
      <c r="T71" s="37" t="s">
        <v>74</v>
      </c>
      <c r="U71" s="1">
        <f t="shared" si="15"/>
        <v>1.35</v>
      </c>
      <c r="W71" s="67" t="s">
        <v>74</v>
      </c>
      <c r="X71" s="68">
        <v>1.35</v>
      </c>
      <c r="Y71" s="68">
        <v>1.49</v>
      </c>
    </row>
    <row r="72" spans="1:25" ht="15" customHeight="1">
      <c r="A72" s="34" t="s">
        <v>75</v>
      </c>
      <c r="B72" s="35">
        <v>2.99</v>
      </c>
      <c r="C72" s="34" t="s">
        <v>75</v>
      </c>
      <c r="D72" s="35">
        <v>2.4367117765372583</v>
      </c>
      <c r="E72" s="34" t="s">
        <v>75</v>
      </c>
      <c r="F72" s="35">
        <v>2.0484546008875433</v>
      </c>
      <c r="G72" s="34" t="s">
        <v>75</v>
      </c>
      <c r="H72" s="35">
        <v>2.8576634468164976</v>
      </c>
      <c r="I72" s="34" t="s">
        <v>75</v>
      </c>
      <c r="J72" s="35">
        <v>2.7620239201174286</v>
      </c>
      <c r="K72" s="26">
        <v>69</v>
      </c>
      <c r="L72" s="36">
        <f t="shared" si="8"/>
        <v>2.7620239201174286</v>
      </c>
      <c r="M72" s="36">
        <f t="shared" si="9"/>
        <v>2.8576634468164976</v>
      </c>
      <c r="N72" s="36">
        <f t="shared" si="10"/>
        <v>2.0484546008875433</v>
      </c>
      <c r="O72" s="36">
        <f t="shared" si="11"/>
        <v>2.4367117765372583</v>
      </c>
      <c r="P72" s="36">
        <f t="shared" si="12"/>
        <v>2.99</v>
      </c>
      <c r="Q72" s="36">
        <f t="shared" si="13"/>
        <v>2.99</v>
      </c>
      <c r="R72" s="36">
        <f t="shared" si="14"/>
        <v>2.6189707488717455</v>
      </c>
      <c r="T72" s="34" t="s">
        <v>75</v>
      </c>
      <c r="U72" s="1">
        <f t="shared" si="15"/>
        <v>2.99</v>
      </c>
      <c r="W72" s="65" t="s">
        <v>75</v>
      </c>
      <c r="X72" s="66">
        <v>2.99</v>
      </c>
      <c r="Y72" s="66">
        <v>3.66</v>
      </c>
    </row>
    <row r="73" spans="1:25" ht="15" customHeight="1">
      <c r="A73" s="37" t="s">
        <v>77</v>
      </c>
      <c r="B73" s="38">
        <v>3.12</v>
      </c>
      <c r="C73" s="37" t="s">
        <v>77</v>
      </c>
      <c r="D73" s="38">
        <v>2.0434780248821061</v>
      </c>
      <c r="E73" s="37" t="s">
        <v>77</v>
      </c>
      <c r="F73" s="38">
        <v>1.6738206083742855</v>
      </c>
      <c r="G73" s="37" t="s">
        <v>77</v>
      </c>
      <c r="H73" s="38">
        <v>2.031420706398547</v>
      </c>
      <c r="I73" s="37" t="s">
        <v>77</v>
      </c>
      <c r="J73" s="38">
        <v>2.4997914722269936</v>
      </c>
      <c r="K73" s="39">
        <v>70</v>
      </c>
      <c r="L73" s="36">
        <f t="shared" si="8"/>
        <v>2.4997914722269936</v>
      </c>
      <c r="M73" s="36">
        <f t="shared" si="9"/>
        <v>2.031420706398547</v>
      </c>
      <c r="N73" s="36">
        <f t="shared" si="10"/>
        <v>1.6738206083742855</v>
      </c>
      <c r="O73" s="36">
        <f t="shared" si="11"/>
        <v>2.0434780248821061</v>
      </c>
      <c r="P73" s="36">
        <f t="shared" si="12"/>
        <v>3.12</v>
      </c>
      <c r="Q73" s="36">
        <f t="shared" si="13"/>
        <v>3.12</v>
      </c>
      <c r="R73" s="36">
        <f t="shared" si="14"/>
        <v>2.2737021623763867</v>
      </c>
      <c r="T73" s="37" t="s">
        <v>77</v>
      </c>
      <c r="U73" s="1">
        <f t="shared" si="15"/>
        <v>3.12</v>
      </c>
      <c r="W73" s="67" t="s">
        <v>77</v>
      </c>
      <c r="X73" s="68">
        <v>3.12</v>
      </c>
      <c r="Y73" s="68">
        <v>4.7300000000000004</v>
      </c>
    </row>
    <row r="74" spans="1:25" ht="15" customHeight="1">
      <c r="A74" s="34" t="s">
        <v>78</v>
      </c>
      <c r="B74" s="35">
        <v>3.46</v>
      </c>
      <c r="C74" s="34" t="s">
        <v>78</v>
      </c>
      <c r="D74" s="35">
        <v>2.225510774948078</v>
      </c>
      <c r="E74" s="34" t="s">
        <v>78</v>
      </c>
      <c r="F74" s="35">
        <v>2.3020811902455698</v>
      </c>
      <c r="G74" s="34" t="s">
        <v>78</v>
      </c>
      <c r="H74" s="35">
        <v>2.9407446843534144</v>
      </c>
      <c r="I74" s="34" t="s">
        <v>78</v>
      </c>
      <c r="J74" s="35">
        <v>2.9457329053442249</v>
      </c>
      <c r="K74" s="26">
        <v>71</v>
      </c>
      <c r="L74" s="36">
        <f t="shared" si="8"/>
        <v>2.9457329053442249</v>
      </c>
      <c r="M74" s="36">
        <f t="shared" si="9"/>
        <v>2.9407446843534144</v>
      </c>
      <c r="N74" s="36">
        <f t="shared" si="10"/>
        <v>2.3020811902455698</v>
      </c>
      <c r="O74" s="36">
        <f t="shared" si="11"/>
        <v>2.225510774948078</v>
      </c>
      <c r="P74" s="36">
        <f t="shared" si="12"/>
        <v>3.46</v>
      </c>
      <c r="Q74" s="36">
        <f t="shared" si="13"/>
        <v>3.46</v>
      </c>
      <c r="R74" s="36">
        <f t="shared" si="14"/>
        <v>2.7748139109782577</v>
      </c>
      <c r="T74" s="34" t="s">
        <v>78</v>
      </c>
      <c r="U74" s="1">
        <f t="shared" si="15"/>
        <v>3.46</v>
      </c>
      <c r="W74" s="65" t="s">
        <v>78</v>
      </c>
      <c r="X74" s="66">
        <v>3.46</v>
      </c>
      <c r="Y74" s="66">
        <v>4</v>
      </c>
    </row>
    <row r="75" spans="1:25" ht="15" customHeight="1">
      <c r="A75" s="37" t="s">
        <v>79</v>
      </c>
      <c r="B75" s="38">
        <v>3.55</v>
      </c>
      <c r="C75" s="37" t="s">
        <v>79</v>
      </c>
      <c r="D75" s="38">
        <v>3.0449241380007077</v>
      </c>
      <c r="E75" s="37" t="s">
        <v>79</v>
      </c>
      <c r="F75" s="38">
        <v>2.4889745057682666</v>
      </c>
      <c r="G75" s="37" t="s">
        <v>79</v>
      </c>
      <c r="H75" s="38">
        <v>2.8285688415946386</v>
      </c>
      <c r="I75" s="37" t="s">
        <v>79</v>
      </c>
      <c r="J75" s="38">
        <v>3.0876516790792006</v>
      </c>
      <c r="K75" s="39">
        <v>72</v>
      </c>
      <c r="L75" s="36">
        <f t="shared" si="8"/>
        <v>3.0876516790792006</v>
      </c>
      <c r="M75" s="36">
        <f t="shared" si="9"/>
        <v>2.8285688415946386</v>
      </c>
      <c r="N75" s="36">
        <f t="shared" si="10"/>
        <v>2.4889745057682666</v>
      </c>
      <c r="O75" s="36">
        <f t="shared" si="11"/>
        <v>3.0449241380007077</v>
      </c>
      <c r="P75" s="36">
        <f t="shared" si="12"/>
        <v>3.55</v>
      </c>
      <c r="Q75" s="36">
        <f t="shared" si="13"/>
        <v>3.55</v>
      </c>
      <c r="R75" s="36">
        <f t="shared" si="14"/>
        <v>3.0000238328885631</v>
      </c>
      <c r="T75" s="37" t="s">
        <v>79</v>
      </c>
      <c r="U75" s="1">
        <f t="shared" si="15"/>
        <v>3.55</v>
      </c>
      <c r="W75" s="67" t="s">
        <v>79</v>
      </c>
      <c r="X75" s="68">
        <v>3.55</v>
      </c>
      <c r="Y75" s="68">
        <v>5.18</v>
      </c>
    </row>
    <row r="76" spans="1:25" ht="15" customHeight="1">
      <c r="A76" s="34" t="s">
        <v>80</v>
      </c>
      <c r="B76" s="35">
        <v>2.59</v>
      </c>
      <c r="C76" s="34" t="s">
        <v>80</v>
      </c>
      <c r="D76" s="35">
        <v>2.4275182823748231</v>
      </c>
      <c r="E76" s="34" t="s">
        <v>80</v>
      </c>
      <c r="F76" s="35">
        <v>2.1248224518007381</v>
      </c>
      <c r="G76" s="34" t="s">
        <v>80</v>
      </c>
      <c r="H76" s="35">
        <v>2.4276542360518141</v>
      </c>
      <c r="I76" s="34" t="s">
        <v>80</v>
      </c>
      <c r="J76" s="35">
        <v>2.6650095490065167</v>
      </c>
      <c r="K76" s="26">
        <v>73</v>
      </c>
      <c r="L76" s="36">
        <f t="shared" si="8"/>
        <v>2.6650095490065167</v>
      </c>
      <c r="M76" s="36">
        <f t="shared" si="9"/>
        <v>2.4276542360518141</v>
      </c>
      <c r="N76" s="36">
        <f t="shared" si="10"/>
        <v>2.1248224518007381</v>
      </c>
      <c r="O76" s="36">
        <f t="shared" si="11"/>
        <v>2.4275182823748231</v>
      </c>
      <c r="P76" s="36">
        <f t="shared" si="12"/>
        <v>2.59</v>
      </c>
      <c r="Q76" s="36">
        <f t="shared" si="13"/>
        <v>2.59</v>
      </c>
      <c r="R76" s="36">
        <f t="shared" si="14"/>
        <v>2.4470009038467788</v>
      </c>
      <c r="T76" s="34" t="s">
        <v>80</v>
      </c>
      <c r="U76" s="1">
        <f t="shared" si="15"/>
        <v>2.59</v>
      </c>
      <c r="W76" s="65" t="s">
        <v>80</v>
      </c>
      <c r="X76" s="66">
        <v>2.59</v>
      </c>
      <c r="Y76" s="66">
        <v>3.15</v>
      </c>
    </row>
    <row r="77" spans="1:25" ht="15" customHeight="1">
      <c r="A77" s="37" t="s">
        <v>81</v>
      </c>
      <c r="B77" s="38">
        <v>2.1800000000000002</v>
      </c>
      <c r="C77" s="37" t="s">
        <v>81</v>
      </c>
      <c r="D77" s="38">
        <v>1.5943015813521098</v>
      </c>
      <c r="E77" s="37" t="s">
        <v>81</v>
      </c>
      <c r="F77" s="38">
        <v>1.642483553790459</v>
      </c>
      <c r="G77" s="37" t="s">
        <v>81</v>
      </c>
      <c r="H77" s="38">
        <v>3.261320051625483</v>
      </c>
      <c r="I77" s="37" t="s">
        <v>81</v>
      </c>
      <c r="J77" s="38">
        <v>3.2223144604797618</v>
      </c>
      <c r="K77" s="39">
        <v>74</v>
      </c>
      <c r="L77" s="36">
        <f t="shared" si="8"/>
        <v>3.2223144604797618</v>
      </c>
      <c r="M77" s="36">
        <f t="shared" si="9"/>
        <v>3.261320051625483</v>
      </c>
      <c r="N77" s="36">
        <f t="shared" si="10"/>
        <v>1.642483553790459</v>
      </c>
      <c r="O77" s="36">
        <f t="shared" si="11"/>
        <v>1.5943015813521098</v>
      </c>
      <c r="P77" s="36">
        <f t="shared" si="12"/>
        <v>2.1800000000000002</v>
      </c>
      <c r="Q77" s="36">
        <f t="shared" si="13"/>
        <v>2.1800000000000002</v>
      </c>
      <c r="R77" s="36">
        <f t="shared" si="14"/>
        <v>2.3800839294495626</v>
      </c>
      <c r="T77" s="37" t="s">
        <v>81</v>
      </c>
      <c r="U77" s="1">
        <f t="shared" si="15"/>
        <v>2.1800000000000002</v>
      </c>
      <c r="W77" s="67" t="s">
        <v>81</v>
      </c>
      <c r="X77" s="68">
        <v>2.1800000000000002</v>
      </c>
      <c r="Y77" s="68">
        <v>3.5</v>
      </c>
    </row>
    <row r="78" spans="1:25" ht="15" customHeight="1">
      <c r="A78" s="34" t="s">
        <v>82</v>
      </c>
      <c r="B78" s="35">
        <v>6.72</v>
      </c>
      <c r="C78" s="34" t="s">
        <v>82</v>
      </c>
      <c r="D78" s="35">
        <v>4.9117554806156756</v>
      </c>
      <c r="E78" s="34" t="s">
        <v>82</v>
      </c>
      <c r="F78" s="35">
        <v>4.7520915698871944</v>
      </c>
      <c r="G78" s="34" t="s">
        <v>82</v>
      </c>
      <c r="H78" s="35">
        <v>6.5684583574998632</v>
      </c>
      <c r="I78" s="34" t="s">
        <v>82</v>
      </c>
      <c r="J78" s="35">
        <v>6.290374025819788</v>
      </c>
      <c r="K78" s="26">
        <v>75</v>
      </c>
      <c r="L78" s="36">
        <f t="shared" si="8"/>
        <v>6.290374025819788</v>
      </c>
      <c r="M78" s="36">
        <f t="shared" si="9"/>
        <v>6.5684583574998632</v>
      </c>
      <c r="N78" s="36">
        <f t="shared" si="10"/>
        <v>4.7520915698871944</v>
      </c>
      <c r="O78" s="36">
        <f t="shared" si="11"/>
        <v>4.9117554806156756</v>
      </c>
      <c r="P78" s="36">
        <f t="shared" si="12"/>
        <v>6.72</v>
      </c>
      <c r="Q78" s="36">
        <f t="shared" si="13"/>
        <v>6.72</v>
      </c>
      <c r="R78" s="36">
        <f t="shared" si="14"/>
        <v>5.8485358867645036</v>
      </c>
      <c r="T78" s="34" t="s">
        <v>82</v>
      </c>
      <c r="U78" s="1">
        <f t="shared" si="15"/>
        <v>6.72</v>
      </c>
      <c r="W78" s="65" t="s">
        <v>82</v>
      </c>
      <c r="X78" s="66">
        <v>6.72</v>
      </c>
      <c r="Y78" s="66">
        <v>7.08</v>
      </c>
    </row>
    <row r="79" spans="1:25" ht="15" customHeight="1">
      <c r="A79" s="37" t="s">
        <v>84</v>
      </c>
      <c r="B79" s="38">
        <v>3.71</v>
      </c>
      <c r="C79" s="37" t="s">
        <v>84</v>
      </c>
      <c r="D79" s="38">
        <v>2.74839294218248</v>
      </c>
      <c r="E79" s="37" t="s">
        <v>84</v>
      </c>
      <c r="F79" s="38">
        <v>2.3773745836531557</v>
      </c>
      <c r="G79" s="37" t="s">
        <v>84</v>
      </c>
      <c r="H79" s="38">
        <v>3.2661757336914272</v>
      </c>
      <c r="I79" s="37" t="s">
        <v>84</v>
      </c>
      <c r="J79" s="38">
        <v>3.1616331958256323</v>
      </c>
      <c r="K79" s="39">
        <v>76</v>
      </c>
      <c r="L79" s="36">
        <f t="shared" si="8"/>
        <v>3.1616331958256323</v>
      </c>
      <c r="M79" s="36">
        <f t="shared" si="9"/>
        <v>3.2661757336914272</v>
      </c>
      <c r="N79" s="36">
        <f t="shared" si="10"/>
        <v>2.3773745836531557</v>
      </c>
      <c r="O79" s="36">
        <f t="shared" si="11"/>
        <v>2.74839294218248</v>
      </c>
      <c r="P79" s="36">
        <f t="shared" si="12"/>
        <v>3.71</v>
      </c>
      <c r="Q79" s="36">
        <f t="shared" si="13"/>
        <v>3.71</v>
      </c>
      <c r="R79" s="36">
        <f t="shared" si="14"/>
        <v>3.0527152910705388</v>
      </c>
      <c r="T79" s="37" t="s">
        <v>84</v>
      </c>
      <c r="U79" s="1">
        <f t="shared" si="15"/>
        <v>3.71</v>
      </c>
      <c r="W79" s="67" t="s">
        <v>84</v>
      </c>
      <c r="X79" s="68">
        <v>3.71</v>
      </c>
      <c r="Y79" s="68">
        <v>4.97</v>
      </c>
    </row>
    <row r="80" spans="1:25" ht="15" customHeight="1">
      <c r="A80" s="34" t="s">
        <v>85</v>
      </c>
      <c r="B80" s="35">
        <v>0.83</v>
      </c>
      <c r="C80" s="34" t="s">
        <v>85</v>
      </c>
      <c r="D80" s="35">
        <v>1.9881851910368651</v>
      </c>
      <c r="E80" s="34" t="s">
        <v>85</v>
      </c>
      <c r="F80" s="35">
        <v>2.010649631295732</v>
      </c>
      <c r="G80" s="34" t="s">
        <v>85</v>
      </c>
      <c r="H80" s="35">
        <v>2.599982020899354</v>
      </c>
      <c r="I80" s="34" t="s">
        <v>85</v>
      </c>
      <c r="J80" s="35">
        <v>2.0161271995083325</v>
      </c>
      <c r="K80" s="26">
        <v>77</v>
      </c>
      <c r="L80" s="36">
        <f t="shared" si="8"/>
        <v>2.0161271995083325</v>
      </c>
      <c r="M80" s="36">
        <f t="shared" si="9"/>
        <v>2.599982020899354</v>
      </c>
      <c r="N80" s="36">
        <f t="shared" si="10"/>
        <v>2.010649631295732</v>
      </c>
      <c r="O80" s="36">
        <f t="shared" si="11"/>
        <v>1.9881851910368651</v>
      </c>
      <c r="P80" s="36">
        <f t="shared" si="12"/>
        <v>0.83</v>
      </c>
      <c r="Q80" s="36">
        <f t="shared" si="13"/>
        <v>0.83</v>
      </c>
      <c r="R80" s="36">
        <f t="shared" si="14"/>
        <v>1.8889888085480568</v>
      </c>
      <c r="T80" s="34" t="s">
        <v>85</v>
      </c>
      <c r="U80" s="1">
        <f t="shared" si="15"/>
        <v>0.83</v>
      </c>
      <c r="W80" s="65" t="s">
        <v>85</v>
      </c>
      <c r="X80" s="66">
        <v>0.83</v>
      </c>
      <c r="Y80" s="66">
        <v>1.45</v>
      </c>
    </row>
    <row r="81" spans="1:25" ht="15" customHeight="1">
      <c r="A81" s="37" t="s">
        <v>86</v>
      </c>
      <c r="B81" s="38">
        <v>3.77</v>
      </c>
      <c r="C81" s="37" t="s">
        <v>86</v>
      </c>
      <c r="D81" s="38">
        <v>2.9517378746077418</v>
      </c>
      <c r="E81" s="37" t="s">
        <v>86</v>
      </c>
      <c r="F81" s="38">
        <v>2.7973025691495028</v>
      </c>
      <c r="G81" s="37" t="s">
        <v>86</v>
      </c>
      <c r="H81" s="38">
        <v>3.7463729936999037</v>
      </c>
      <c r="I81" s="37" t="s">
        <v>86</v>
      </c>
      <c r="J81" s="38">
        <v>3.5287234441438899</v>
      </c>
      <c r="K81" s="39">
        <v>78</v>
      </c>
      <c r="L81" s="36">
        <f t="shared" si="8"/>
        <v>3.5287234441438899</v>
      </c>
      <c r="M81" s="36">
        <f t="shared" si="9"/>
        <v>3.7463729936999037</v>
      </c>
      <c r="N81" s="36">
        <f t="shared" si="10"/>
        <v>2.7973025691495028</v>
      </c>
      <c r="O81" s="36">
        <f t="shared" si="11"/>
        <v>2.9517378746077418</v>
      </c>
      <c r="P81" s="36">
        <f t="shared" si="12"/>
        <v>3.77</v>
      </c>
      <c r="Q81" s="36">
        <f t="shared" si="13"/>
        <v>3.77</v>
      </c>
      <c r="R81" s="36">
        <f t="shared" si="14"/>
        <v>3.3588273763202081</v>
      </c>
      <c r="T81" s="37" t="s">
        <v>86</v>
      </c>
      <c r="U81" s="1">
        <f t="shared" si="15"/>
        <v>3.77</v>
      </c>
      <c r="W81" s="67" t="s">
        <v>86</v>
      </c>
      <c r="X81" s="68">
        <v>3.77</v>
      </c>
      <c r="Y81" s="68">
        <v>3.99</v>
      </c>
    </row>
    <row r="82" spans="1:25" ht="15" customHeight="1">
      <c r="A82" s="34" t="s">
        <v>87</v>
      </c>
      <c r="B82" s="35">
        <v>4.2300000000000004</v>
      </c>
      <c r="C82" s="34" t="s">
        <v>87</v>
      </c>
      <c r="D82" s="35">
        <v>2.9940428815260773</v>
      </c>
      <c r="E82" s="34" t="s">
        <v>87</v>
      </c>
      <c r="F82" s="35">
        <v>2.8485486064373635</v>
      </c>
      <c r="G82" s="34" t="s">
        <v>87</v>
      </c>
      <c r="H82" s="35">
        <v>3.5569094178647278</v>
      </c>
      <c r="I82" s="34" t="s">
        <v>87</v>
      </c>
      <c r="J82" s="35">
        <v>3.1787027097166898</v>
      </c>
      <c r="K82" s="26">
        <v>79</v>
      </c>
      <c r="L82" s="36">
        <f t="shared" si="8"/>
        <v>3.1787027097166898</v>
      </c>
      <c r="M82" s="36">
        <f t="shared" si="9"/>
        <v>3.5569094178647278</v>
      </c>
      <c r="N82" s="36">
        <f t="shared" si="10"/>
        <v>2.8485486064373635</v>
      </c>
      <c r="O82" s="36">
        <f t="shared" si="11"/>
        <v>2.9940428815260773</v>
      </c>
      <c r="P82" s="36">
        <f t="shared" si="12"/>
        <v>4.2300000000000004</v>
      </c>
      <c r="Q82" s="36">
        <f t="shared" si="13"/>
        <v>4.2300000000000004</v>
      </c>
      <c r="R82" s="36">
        <f t="shared" si="14"/>
        <v>3.3616407231089718</v>
      </c>
      <c r="T82" s="34" t="s">
        <v>87</v>
      </c>
      <c r="U82" s="1">
        <f t="shared" si="15"/>
        <v>4.2300000000000004</v>
      </c>
      <c r="W82" s="65" t="s">
        <v>87</v>
      </c>
      <c r="X82" s="66">
        <v>4.2300000000000004</v>
      </c>
      <c r="Y82" s="66">
        <v>4.22</v>
      </c>
    </row>
    <row r="83" spans="1:25" ht="15" customHeight="1">
      <c r="A83" s="37" t="s">
        <v>88</v>
      </c>
      <c r="B83" s="38">
        <v>2.96</v>
      </c>
      <c r="C83" s="37" t="s">
        <v>88</v>
      </c>
      <c r="D83" s="38">
        <v>4.7249817320354905</v>
      </c>
      <c r="E83" s="37" t="s">
        <v>88</v>
      </c>
      <c r="F83" s="38">
        <v>3.6935958256959038</v>
      </c>
      <c r="G83" s="37" t="s">
        <v>88</v>
      </c>
      <c r="H83" s="38">
        <v>3.8369716953593906</v>
      </c>
      <c r="I83" s="37" t="s">
        <v>88</v>
      </c>
      <c r="J83" s="38">
        <v>3.1907567409176161</v>
      </c>
      <c r="K83" s="39">
        <v>80</v>
      </c>
      <c r="L83" s="36">
        <f t="shared" si="8"/>
        <v>3.1907567409176161</v>
      </c>
      <c r="M83" s="36">
        <f t="shared" si="9"/>
        <v>3.8369716953593906</v>
      </c>
      <c r="N83" s="36">
        <f t="shared" si="10"/>
        <v>3.6935958256959038</v>
      </c>
      <c r="O83" s="36">
        <f t="shared" si="11"/>
        <v>4.7249817320354905</v>
      </c>
      <c r="P83" s="36">
        <f t="shared" si="12"/>
        <v>2.96</v>
      </c>
      <c r="Q83" s="36">
        <f t="shared" si="13"/>
        <v>2.96</v>
      </c>
      <c r="R83" s="36">
        <f t="shared" si="14"/>
        <v>3.6812611988016806</v>
      </c>
      <c r="T83" s="37" t="s">
        <v>88</v>
      </c>
      <c r="U83" s="1">
        <f t="shared" si="15"/>
        <v>2.96</v>
      </c>
      <c r="W83" s="67" t="s">
        <v>88</v>
      </c>
      <c r="X83" s="68">
        <v>2.96</v>
      </c>
      <c r="Y83" s="68">
        <v>4.0999999999999996</v>
      </c>
    </row>
    <row r="84" spans="1:25" ht="15" customHeight="1">
      <c r="A84" s="34" t="s">
        <v>89</v>
      </c>
      <c r="B84" s="35">
        <v>3.25</v>
      </c>
      <c r="C84" s="34" t="s">
        <v>89</v>
      </c>
      <c r="D84" s="35">
        <v>2.7368019386729276</v>
      </c>
      <c r="E84" s="34" t="s">
        <v>89</v>
      </c>
      <c r="F84" s="35">
        <v>2.4861931268818478</v>
      </c>
      <c r="G84" s="34" t="s">
        <v>89</v>
      </c>
      <c r="H84" s="35">
        <v>3.1681739783521827</v>
      </c>
      <c r="I84" s="34" t="s">
        <v>89</v>
      </c>
      <c r="J84" s="35">
        <v>3.6403347659595822</v>
      </c>
      <c r="K84" s="26">
        <v>81</v>
      </c>
      <c r="L84" s="36">
        <f t="shared" si="8"/>
        <v>3.6403347659595822</v>
      </c>
      <c r="M84" s="36">
        <f t="shared" si="9"/>
        <v>3.1681739783521827</v>
      </c>
      <c r="N84" s="36">
        <f t="shared" si="10"/>
        <v>2.4861931268818478</v>
      </c>
      <c r="O84" s="36">
        <f t="shared" si="11"/>
        <v>2.7368019386729276</v>
      </c>
      <c r="P84" s="36">
        <f t="shared" si="12"/>
        <v>3.25</v>
      </c>
      <c r="Q84" s="36">
        <f t="shared" si="13"/>
        <v>3.25</v>
      </c>
      <c r="R84" s="36">
        <f t="shared" si="14"/>
        <v>3.0563007619733082</v>
      </c>
      <c r="T84" s="34" t="s">
        <v>89</v>
      </c>
      <c r="U84" s="1">
        <f t="shared" si="15"/>
        <v>3.25</v>
      </c>
      <c r="W84" s="65" t="s">
        <v>89</v>
      </c>
      <c r="X84" s="66">
        <v>3.25</v>
      </c>
      <c r="Y84" s="66">
        <v>3.31</v>
      </c>
    </row>
    <row r="85" spans="1:25" ht="15" customHeight="1">
      <c r="A85" s="37" t="s">
        <v>90</v>
      </c>
      <c r="B85" s="38">
        <v>6.82</v>
      </c>
      <c r="C85" s="37" t="s">
        <v>90</v>
      </c>
      <c r="D85" s="38">
        <v>6.3412929085381338</v>
      </c>
      <c r="E85" s="37" t="s">
        <v>90</v>
      </c>
      <c r="F85" s="38">
        <v>5.4255234174378177</v>
      </c>
      <c r="G85" s="37" t="s">
        <v>90</v>
      </c>
      <c r="H85" s="38">
        <v>7.1945069003017528</v>
      </c>
      <c r="I85" s="37" t="s">
        <v>90</v>
      </c>
      <c r="J85" s="38">
        <v>7.5268138591040561</v>
      </c>
      <c r="K85" s="39">
        <v>82</v>
      </c>
      <c r="L85" s="36">
        <f t="shared" si="8"/>
        <v>7.5268138591040561</v>
      </c>
      <c r="M85" s="36">
        <f t="shared" si="9"/>
        <v>7.1945069003017528</v>
      </c>
      <c r="N85" s="36">
        <f t="shared" si="10"/>
        <v>5.4255234174378177</v>
      </c>
      <c r="O85" s="36">
        <f t="shared" si="11"/>
        <v>6.3412929085381338</v>
      </c>
      <c r="P85" s="36">
        <f t="shared" si="12"/>
        <v>6.82</v>
      </c>
      <c r="Q85" s="36">
        <f t="shared" si="13"/>
        <v>6.82</v>
      </c>
      <c r="R85" s="36">
        <f t="shared" si="14"/>
        <v>6.6616274170763514</v>
      </c>
      <c r="T85" s="37" t="s">
        <v>90</v>
      </c>
      <c r="U85" s="1">
        <f t="shared" si="15"/>
        <v>6.82</v>
      </c>
      <c r="W85" s="67" t="s">
        <v>149</v>
      </c>
      <c r="X85" s="68">
        <v>7.65</v>
      </c>
      <c r="Y85" s="68">
        <v>7.58</v>
      </c>
    </row>
    <row r="86" spans="1:25" ht="15" customHeight="1">
      <c r="A86" s="34" t="s">
        <v>108</v>
      </c>
      <c r="B86" s="35">
        <v>5</v>
      </c>
      <c r="C86" s="34" t="s">
        <v>108</v>
      </c>
      <c r="D86" s="35">
        <v>4.1295529842086562</v>
      </c>
      <c r="E86" s="34" t="s">
        <v>108</v>
      </c>
      <c r="F86" s="35">
        <v>3.5472401581301645</v>
      </c>
      <c r="G86" s="34" t="s">
        <v>108</v>
      </c>
      <c r="H86" s="35">
        <v>4.715757587299966</v>
      </c>
      <c r="I86" s="34" t="s">
        <v>108</v>
      </c>
      <c r="J86" s="35">
        <v>4.917770530089582</v>
      </c>
      <c r="K86" s="26">
        <v>83</v>
      </c>
      <c r="L86" s="36">
        <f t="shared" si="8"/>
        <v>4.917770530089582</v>
      </c>
      <c r="M86" s="36">
        <f t="shared" si="9"/>
        <v>4.715757587299966</v>
      </c>
      <c r="N86" s="36">
        <f t="shared" si="10"/>
        <v>3.5472401581301645</v>
      </c>
      <c r="O86" s="36">
        <f t="shared" si="11"/>
        <v>4.1295529842086562</v>
      </c>
      <c r="P86" s="36">
        <f t="shared" si="12"/>
        <v>5</v>
      </c>
      <c r="Q86" s="36">
        <f t="shared" si="13"/>
        <v>5</v>
      </c>
      <c r="R86" s="36">
        <f t="shared" si="14"/>
        <v>4.4620642519456739</v>
      </c>
      <c r="T86" s="34" t="s">
        <v>108</v>
      </c>
      <c r="U86" s="1">
        <f t="shared" si="15"/>
        <v>5</v>
      </c>
      <c r="W86" s="65" t="s">
        <v>90</v>
      </c>
      <c r="X86" s="66">
        <v>6.82</v>
      </c>
      <c r="Y86" s="66">
        <v>7.62</v>
      </c>
    </row>
    <row r="87" spans="1:25" ht="15" customHeight="1">
      <c r="A87" s="37" t="s">
        <v>92</v>
      </c>
      <c r="B87" s="38">
        <v>4.2300000000000004</v>
      </c>
      <c r="C87" s="37" t="s">
        <v>92</v>
      </c>
      <c r="D87" s="38">
        <v>4.1724755901369557</v>
      </c>
      <c r="E87" s="37" t="s">
        <v>92</v>
      </c>
      <c r="F87" s="38">
        <v>3.499051150335275</v>
      </c>
      <c r="G87" s="37" t="s">
        <v>92</v>
      </c>
      <c r="H87" s="38">
        <v>2.5159052273567539</v>
      </c>
      <c r="I87" s="37" t="s">
        <v>92</v>
      </c>
      <c r="J87" s="38">
        <v>2.4192053208263782</v>
      </c>
      <c r="K87" s="39">
        <v>84</v>
      </c>
      <c r="L87" s="36">
        <f t="shared" si="8"/>
        <v>2.4192053208263782</v>
      </c>
      <c r="M87" s="36">
        <f t="shared" si="9"/>
        <v>2.5159052273567539</v>
      </c>
      <c r="N87" s="36">
        <f t="shared" si="10"/>
        <v>3.499051150335275</v>
      </c>
      <c r="O87" s="36">
        <f t="shared" si="11"/>
        <v>4.1724755901369557</v>
      </c>
      <c r="P87" s="36">
        <f t="shared" si="12"/>
        <v>4.2300000000000004</v>
      </c>
      <c r="Q87" s="36">
        <f t="shared" si="13"/>
        <v>4.2300000000000004</v>
      </c>
      <c r="R87" s="36">
        <f t="shared" si="14"/>
        <v>3.367327457731073</v>
      </c>
      <c r="T87" s="37" t="s">
        <v>92</v>
      </c>
      <c r="U87" s="1">
        <f t="shared" si="15"/>
        <v>4.2300000000000004</v>
      </c>
      <c r="W87" s="67" t="s">
        <v>108</v>
      </c>
      <c r="X87" s="68">
        <v>5</v>
      </c>
      <c r="Y87" s="68">
        <v>5.28</v>
      </c>
    </row>
    <row r="88" spans="1:25" ht="15" customHeight="1">
      <c r="A88" s="34" t="s">
        <v>93</v>
      </c>
      <c r="B88" s="35">
        <v>3.53</v>
      </c>
      <c r="C88" s="34" t="s">
        <v>93</v>
      </c>
      <c r="D88" s="35">
        <v>2.0837821821472504</v>
      </c>
      <c r="E88" s="34" t="s">
        <v>93</v>
      </c>
      <c r="F88" s="35">
        <v>1.9178280044772251</v>
      </c>
      <c r="G88" s="34" t="s">
        <v>93</v>
      </c>
      <c r="H88" s="35">
        <v>2.9508787264651</v>
      </c>
      <c r="I88" s="34" t="s">
        <v>93</v>
      </c>
      <c r="J88" s="35">
        <v>2.24255803851011</v>
      </c>
      <c r="K88" s="26">
        <v>85</v>
      </c>
      <c r="L88" s="36">
        <f t="shared" si="8"/>
        <v>2.24255803851011</v>
      </c>
      <c r="M88" s="36">
        <f t="shared" si="9"/>
        <v>2.9508787264651</v>
      </c>
      <c r="N88" s="36">
        <f t="shared" si="10"/>
        <v>1.9178280044772251</v>
      </c>
      <c r="O88" s="36">
        <f t="shared" si="11"/>
        <v>2.0837821821472504</v>
      </c>
      <c r="P88" s="36">
        <f t="shared" si="12"/>
        <v>3.53</v>
      </c>
      <c r="Q88" s="36">
        <f t="shared" si="13"/>
        <v>3.53</v>
      </c>
      <c r="R88" s="36">
        <f t="shared" si="14"/>
        <v>2.5450093903199371</v>
      </c>
      <c r="T88" s="34" t="s">
        <v>93</v>
      </c>
      <c r="U88" s="1">
        <f t="shared" si="15"/>
        <v>3.53</v>
      </c>
      <c r="W88" s="65" t="s">
        <v>92</v>
      </c>
      <c r="X88" s="66">
        <v>4.2300000000000004</v>
      </c>
      <c r="Y88" s="66">
        <v>5.29</v>
      </c>
    </row>
    <row r="89" spans="1:25" ht="15" customHeight="1">
      <c r="A89" s="37" t="s">
        <v>94</v>
      </c>
      <c r="B89" s="38">
        <v>4.25</v>
      </c>
      <c r="C89" s="37" t="s">
        <v>94</v>
      </c>
      <c r="D89" s="38">
        <v>3.4403727017225738</v>
      </c>
      <c r="E89" s="37" t="s">
        <v>94</v>
      </c>
      <c r="F89" s="38">
        <v>3.0732084616983424</v>
      </c>
      <c r="G89" s="37" t="s">
        <v>94</v>
      </c>
      <c r="H89" s="38">
        <v>4.4688713775797675</v>
      </c>
      <c r="I89" s="37" t="s">
        <v>94</v>
      </c>
      <c r="J89" s="38">
        <v>4.6116755858939404</v>
      </c>
      <c r="K89" s="39">
        <v>86</v>
      </c>
      <c r="L89" s="36">
        <f t="shared" si="8"/>
        <v>4.6116755858939404</v>
      </c>
      <c r="M89" s="36">
        <f t="shared" si="9"/>
        <v>4.4688713775797675</v>
      </c>
      <c r="N89" s="36">
        <f t="shared" si="10"/>
        <v>3.0732084616983424</v>
      </c>
      <c r="O89" s="36">
        <f t="shared" si="11"/>
        <v>3.4403727017225738</v>
      </c>
      <c r="P89" s="36">
        <f t="shared" si="12"/>
        <v>4.25</v>
      </c>
      <c r="Q89" s="36">
        <f t="shared" si="13"/>
        <v>4.25</v>
      </c>
      <c r="R89" s="36">
        <f t="shared" si="14"/>
        <v>3.9688256253789249</v>
      </c>
      <c r="T89" s="37" t="s">
        <v>94</v>
      </c>
      <c r="U89" s="1">
        <f t="shared" si="15"/>
        <v>4.25</v>
      </c>
      <c r="W89" s="67" t="s">
        <v>93</v>
      </c>
      <c r="X89" s="68">
        <v>3.53</v>
      </c>
      <c r="Y89" s="68">
        <v>6.32</v>
      </c>
    </row>
    <row r="90" spans="1:25" ht="15" customHeight="1">
      <c r="A90" s="34" t="s">
        <v>95</v>
      </c>
      <c r="B90" s="35">
        <v>3.99</v>
      </c>
      <c r="C90" s="34" t="s">
        <v>95</v>
      </c>
      <c r="D90" s="35">
        <v>3.6170860545550503</v>
      </c>
      <c r="E90" s="34" t="s">
        <v>95</v>
      </c>
      <c r="F90" s="35">
        <v>2.7968142755828032</v>
      </c>
      <c r="G90" s="34" t="s">
        <v>95</v>
      </c>
      <c r="H90" s="35">
        <v>2.4486693414564655</v>
      </c>
      <c r="I90" s="34" t="s">
        <v>95</v>
      </c>
      <c r="J90" s="35">
        <v>3.70438276631686</v>
      </c>
      <c r="K90" s="26">
        <v>87</v>
      </c>
      <c r="L90" s="36">
        <f t="shared" si="8"/>
        <v>3.70438276631686</v>
      </c>
      <c r="M90" s="36">
        <f t="shared" si="9"/>
        <v>2.4486693414564655</v>
      </c>
      <c r="N90" s="36">
        <f t="shared" si="10"/>
        <v>2.7968142755828032</v>
      </c>
      <c r="O90" s="36">
        <f t="shared" si="11"/>
        <v>3.6170860545550503</v>
      </c>
      <c r="P90" s="36">
        <f t="shared" si="12"/>
        <v>3.99</v>
      </c>
      <c r="Q90" s="36">
        <f t="shared" si="13"/>
        <v>3.99</v>
      </c>
      <c r="R90" s="36">
        <f t="shared" si="14"/>
        <v>3.3113904875822358</v>
      </c>
      <c r="T90" s="34" t="s">
        <v>95</v>
      </c>
      <c r="U90" s="1">
        <f t="shared" si="15"/>
        <v>3.99</v>
      </c>
      <c r="W90" s="65" t="s">
        <v>94</v>
      </c>
      <c r="X90" s="66">
        <v>4.25</v>
      </c>
      <c r="Y90" s="66">
        <v>4.53</v>
      </c>
    </row>
    <row r="91" spans="1:25" ht="15" customHeight="1">
      <c r="A91" s="37" t="s">
        <v>96</v>
      </c>
      <c r="B91" s="38">
        <v>5.81</v>
      </c>
      <c r="C91" s="37" t="s">
        <v>96</v>
      </c>
      <c r="D91" s="38">
        <v>6.6687134654200619</v>
      </c>
      <c r="E91" s="37" t="s">
        <v>96</v>
      </c>
      <c r="F91" s="38">
        <v>5.4362622947249664</v>
      </c>
      <c r="G91" s="37" t="s">
        <v>96</v>
      </c>
      <c r="H91" s="38">
        <v>7.2384025157422416</v>
      </c>
      <c r="I91" s="37" t="s">
        <v>96</v>
      </c>
      <c r="J91" s="38">
        <v>3.5237464293110081</v>
      </c>
      <c r="K91" s="39">
        <v>88</v>
      </c>
      <c r="L91" s="36">
        <f t="shared" si="8"/>
        <v>3.5237464293110081</v>
      </c>
      <c r="M91" s="36">
        <f t="shared" si="9"/>
        <v>7.2384025157422416</v>
      </c>
      <c r="N91" s="36">
        <f t="shared" si="10"/>
        <v>5.4362622947249664</v>
      </c>
      <c r="O91" s="36">
        <f t="shared" si="11"/>
        <v>6.6687134654200619</v>
      </c>
      <c r="P91" s="36">
        <f t="shared" si="12"/>
        <v>5.81</v>
      </c>
      <c r="Q91" s="36">
        <f t="shared" si="13"/>
        <v>5.81</v>
      </c>
      <c r="R91" s="36">
        <f t="shared" si="14"/>
        <v>5.7354249410396552</v>
      </c>
      <c r="T91" s="37" t="s">
        <v>96</v>
      </c>
      <c r="U91" s="1">
        <f t="shared" si="15"/>
        <v>5.81</v>
      </c>
      <c r="W91" s="67" t="s">
        <v>95</v>
      </c>
      <c r="X91" s="68">
        <v>3.99</v>
      </c>
      <c r="Y91" s="68">
        <v>6.56</v>
      </c>
    </row>
    <row r="92" spans="1:25" ht="15" customHeight="1">
      <c r="A92" s="34" t="s">
        <v>97</v>
      </c>
      <c r="B92" s="35">
        <v>2.2999999999999998</v>
      </c>
      <c r="C92" s="34" t="s">
        <v>97</v>
      </c>
      <c r="D92" s="35">
        <v>2.0797973039869153</v>
      </c>
      <c r="E92" s="34" t="s">
        <v>97</v>
      </c>
      <c r="F92" s="35">
        <v>1.8979201916506185</v>
      </c>
      <c r="G92" s="34" t="s">
        <v>97</v>
      </c>
      <c r="H92" s="35">
        <v>3.4065226203229089</v>
      </c>
      <c r="I92" s="34" t="s">
        <v>97</v>
      </c>
      <c r="J92" s="35">
        <v>2.4843221770526589</v>
      </c>
      <c r="K92" s="26">
        <v>89</v>
      </c>
      <c r="L92" s="36">
        <f t="shared" si="8"/>
        <v>2.4843221770526589</v>
      </c>
      <c r="M92" s="36">
        <f t="shared" si="9"/>
        <v>3.4065226203229089</v>
      </c>
      <c r="N92" s="36">
        <f t="shared" si="10"/>
        <v>1.8979201916506185</v>
      </c>
      <c r="O92" s="36">
        <f t="shared" si="11"/>
        <v>2.0797973039869153</v>
      </c>
      <c r="P92" s="36">
        <f t="shared" si="12"/>
        <v>2.2999999999999998</v>
      </c>
      <c r="Q92" s="36">
        <f t="shared" si="13"/>
        <v>2.2999999999999998</v>
      </c>
      <c r="R92" s="36">
        <f t="shared" si="14"/>
        <v>2.4337124586026198</v>
      </c>
      <c r="T92" s="34" t="s">
        <v>97</v>
      </c>
      <c r="U92" s="1">
        <f t="shared" si="15"/>
        <v>2.2999999999999998</v>
      </c>
      <c r="W92" s="65" t="s">
        <v>96</v>
      </c>
      <c r="X92" s="66">
        <v>5.81</v>
      </c>
      <c r="Y92" s="66">
        <v>6.67</v>
      </c>
    </row>
    <row r="93" spans="1:25" ht="15" customHeight="1">
      <c r="A93" s="37" t="s">
        <v>98</v>
      </c>
      <c r="B93" s="38">
        <v>5.38</v>
      </c>
      <c r="C93" s="37" t="s">
        <v>98</v>
      </c>
      <c r="D93" s="38">
        <v>2.8188640421981925</v>
      </c>
      <c r="E93" s="37" t="s">
        <v>98</v>
      </c>
      <c r="F93" s="38">
        <v>1.5306202319772362</v>
      </c>
      <c r="G93" s="37" t="s">
        <v>98</v>
      </c>
      <c r="H93" s="38">
        <v>2.9147047536934392</v>
      </c>
      <c r="I93" s="37" t="s">
        <v>98</v>
      </c>
      <c r="J93" s="38">
        <v>1.955475890593805</v>
      </c>
      <c r="K93" s="39">
        <v>90</v>
      </c>
      <c r="L93" s="36">
        <f t="shared" si="8"/>
        <v>1.955475890593805</v>
      </c>
      <c r="M93" s="36">
        <f t="shared" si="9"/>
        <v>2.9147047536934392</v>
      </c>
      <c r="N93" s="36">
        <f t="shared" si="10"/>
        <v>1.5306202319772362</v>
      </c>
      <c r="O93" s="36">
        <f t="shared" si="11"/>
        <v>2.8188640421981925</v>
      </c>
      <c r="P93" s="36">
        <f t="shared" si="12"/>
        <v>5.38</v>
      </c>
      <c r="Q93" s="36">
        <f t="shared" si="13"/>
        <v>5.38</v>
      </c>
      <c r="R93" s="36">
        <f t="shared" si="14"/>
        <v>2.9199329836925343</v>
      </c>
      <c r="T93" s="37" t="s">
        <v>98</v>
      </c>
      <c r="U93" s="1">
        <f t="shared" si="15"/>
        <v>5.38</v>
      </c>
      <c r="W93" s="67" t="s">
        <v>97</v>
      </c>
      <c r="X93" s="68">
        <v>2.2999999999999998</v>
      </c>
      <c r="Y93" s="68">
        <v>2.92</v>
      </c>
    </row>
    <row r="94" spans="1:25" ht="15" customHeight="1">
      <c r="A94" s="34" t="s">
        <v>100</v>
      </c>
      <c r="B94" s="35">
        <v>2.13</v>
      </c>
      <c r="C94" s="34" t="s">
        <v>100</v>
      </c>
      <c r="D94" s="35">
        <v>2.3674176659701702</v>
      </c>
      <c r="E94" s="34" t="s">
        <v>100</v>
      </c>
      <c r="F94" s="35">
        <v>1.9228220821368376</v>
      </c>
      <c r="G94" s="34" t="s">
        <v>100</v>
      </c>
      <c r="H94" s="35">
        <v>2.2975880543378482</v>
      </c>
      <c r="I94" s="34" t="s">
        <v>100</v>
      </c>
      <c r="J94" s="35">
        <v>2.1660410807626231</v>
      </c>
      <c r="K94" s="26">
        <v>91</v>
      </c>
      <c r="L94" s="36">
        <f t="shared" si="8"/>
        <v>2.1660410807626231</v>
      </c>
      <c r="M94" s="36">
        <f t="shared" si="9"/>
        <v>2.2975880543378482</v>
      </c>
      <c r="N94" s="36">
        <f t="shared" si="10"/>
        <v>1.9228220821368376</v>
      </c>
      <c r="O94" s="36">
        <f t="shared" si="11"/>
        <v>2.3674176659701702</v>
      </c>
      <c r="P94" s="36">
        <f t="shared" si="12"/>
        <v>2.13</v>
      </c>
      <c r="Q94" s="36">
        <f t="shared" si="13"/>
        <v>2.13</v>
      </c>
      <c r="R94" s="36">
        <f t="shared" si="14"/>
        <v>2.1767737766414959</v>
      </c>
      <c r="T94" s="34" t="s">
        <v>100</v>
      </c>
      <c r="U94" s="1">
        <f t="shared" si="15"/>
        <v>2.13</v>
      </c>
      <c r="W94" s="65" t="s">
        <v>98</v>
      </c>
      <c r="X94" s="66">
        <v>5.38</v>
      </c>
      <c r="Y94" s="66">
        <v>6.39</v>
      </c>
    </row>
    <row r="95" spans="1:25" ht="15" customHeight="1">
      <c r="A95" s="37" t="s">
        <v>101</v>
      </c>
      <c r="B95" s="38">
        <v>0.87</v>
      </c>
      <c r="C95" s="37" t="s">
        <v>101</v>
      </c>
      <c r="D95" s="38">
        <v>0.85829889711286644</v>
      </c>
      <c r="E95" s="37" t="s">
        <v>101</v>
      </c>
      <c r="F95" s="38">
        <v>0.91327520284857233</v>
      </c>
      <c r="G95" s="37" t="s">
        <v>101</v>
      </c>
      <c r="H95" s="38">
        <v>1.1090397470759477</v>
      </c>
      <c r="I95" s="37" t="s">
        <v>101</v>
      </c>
      <c r="J95" s="38">
        <v>0.94527633950592405</v>
      </c>
      <c r="K95" s="39">
        <v>92</v>
      </c>
      <c r="L95" s="36">
        <f t="shared" si="8"/>
        <v>0.94527633950592405</v>
      </c>
      <c r="M95" s="36">
        <f t="shared" si="9"/>
        <v>1.1090397470759477</v>
      </c>
      <c r="N95" s="36">
        <f t="shared" si="10"/>
        <v>0.91327520284857233</v>
      </c>
      <c r="O95" s="36">
        <f t="shared" si="11"/>
        <v>0.85829889711286644</v>
      </c>
      <c r="P95" s="36">
        <f t="shared" si="12"/>
        <v>0.87</v>
      </c>
      <c r="Q95" s="36">
        <f t="shared" si="13"/>
        <v>0.87</v>
      </c>
      <c r="R95" s="36">
        <f t="shared" si="14"/>
        <v>0.93917803730866201</v>
      </c>
      <c r="T95" s="37" t="s">
        <v>101</v>
      </c>
      <c r="U95" s="1">
        <f t="shared" si="15"/>
        <v>0.87</v>
      </c>
      <c r="W95" s="67" t="s">
        <v>100</v>
      </c>
      <c r="X95" s="68">
        <v>2.13</v>
      </c>
      <c r="Y95" s="68">
        <v>3.66</v>
      </c>
    </row>
    <row r="96" spans="1:25" ht="15" customHeight="1">
      <c r="A96" s="34" t="s">
        <v>102</v>
      </c>
      <c r="B96" s="35">
        <v>1.77</v>
      </c>
      <c r="C96" s="34" t="s">
        <v>102</v>
      </c>
      <c r="D96" s="35">
        <v>1.2199614207405185</v>
      </c>
      <c r="E96" s="34" t="s">
        <v>102</v>
      </c>
      <c r="F96" s="35">
        <v>1.916939665664358</v>
      </c>
      <c r="G96" s="34" t="s">
        <v>102</v>
      </c>
      <c r="H96" s="35">
        <v>1.4705692271497135</v>
      </c>
      <c r="I96" s="34" t="s">
        <v>102</v>
      </c>
      <c r="J96" s="35">
        <v>2.8524267260126606</v>
      </c>
      <c r="K96" s="26">
        <v>93</v>
      </c>
      <c r="L96" s="36">
        <f t="shared" si="8"/>
        <v>2.8524267260126606</v>
      </c>
      <c r="M96" s="36">
        <f t="shared" si="9"/>
        <v>1.4705692271497135</v>
      </c>
      <c r="N96" s="36">
        <f t="shared" si="10"/>
        <v>1.916939665664358</v>
      </c>
      <c r="O96" s="36">
        <f t="shared" si="11"/>
        <v>1.2199614207405185</v>
      </c>
      <c r="P96" s="36">
        <f t="shared" si="12"/>
        <v>1.77</v>
      </c>
      <c r="Q96" s="36">
        <f t="shared" si="13"/>
        <v>1.77</v>
      </c>
      <c r="R96" s="36">
        <f t="shared" si="14"/>
        <v>1.8459794079134504</v>
      </c>
      <c r="T96" s="34" t="s">
        <v>102</v>
      </c>
      <c r="U96" s="1">
        <f t="shared" si="15"/>
        <v>1.77</v>
      </c>
      <c r="W96" s="65" t="s">
        <v>101</v>
      </c>
      <c r="X96" s="66">
        <v>0.87</v>
      </c>
      <c r="Y96" s="66">
        <v>1.33</v>
      </c>
    </row>
    <row r="97" spans="1:29" ht="15" customHeight="1">
      <c r="A97" s="40">
        <v>1</v>
      </c>
      <c r="W97" s="67" t="s">
        <v>102</v>
      </c>
      <c r="X97" s="68">
        <v>1.77</v>
      </c>
      <c r="Y97" s="68">
        <v>2.33</v>
      </c>
    </row>
    <row r="99" spans="1:29" ht="15" customHeight="1">
      <c r="S99" s="1" t="s">
        <v>3</v>
      </c>
      <c r="T99" s="1" t="s">
        <v>3</v>
      </c>
      <c r="U99" s="1">
        <v>4.6915576009360018</v>
      </c>
      <c r="V99" s="1" t="s">
        <v>3</v>
      </c>
      <c r="W99" s="1">
        <v>4.6428888594607391</v>
      </c>
      <c r="X99" s="1" t="s">
        <v>3</v>
      </c>
      <c r="Y99" s="1">
        <v>4.417324695280457</v>
      </c>
      <c r="Z99" s="1" t="s">
        <v>3</v>
      </c>
      <c r="AA99" s="1">
        <v>4.9553321674991162</v>
      </c>
      <c r="AB99" s="1" t="s">
        <v>3</v>
      </c>
      <c r="AC99" s="1">
        <v>3.6274839002613493</v>
      </c>
    </row>
    <row r="100" spans="1:29" ht="15" customHeight="1">
      <c r="S100" s="1" t="s">
        <v>4</v>
      </c>
      <c r="T100" s="1" t="s">
        <v>4</v>
      </c>
      <c r="U100" s="1">
        <v>3.2704026890706959</v>
      </c>
      <c r="V100" s="1" t="s">
        <v>4</v>
      </c>
      <c r="W100" s="1">
        <v>2.9268822368702416</v>
      </c>
      <c r="X100" s="1" t="s">
        <v>4</v>
      </c>
      <c r="Y100" s="1">
        <v>3.5156568797940717</v>
      </c>
      <c r="Z100" s="1" t="s">
        <v>4</v>
      </c>
      <c r="AA100" s="1">
        <v>3.2409676770322102</v>
      </c>
      <c r="AB100" s="1" t="s">
        <v>4</v>
      </c>
      <c r="AC100" s="1">
        <v>2.703657722927673</v>
      </c>
    </row>
    <row r="101" spans="1:29" ht="15" customHeight="1">
      <c r="S101" s="1" t="s">
        <v>5</v>
      </c>
      <c r="T101" s="1" t="s">
        <v>5</v>
      </c>
      <c r="U101" s="1">
        <v>1.7297707060530711</v>
      </c>
      <c r="V101" s="1" t="s">
        <v>5</v>
      </c>
      <c r="W101" s="1">
        <v>2.161449648813766</v>
      </c>
      <c r="X101" s="1" t="s">
        <v>5</v>
      </c>
      <c r="Y101" s="1">
        <v>2.532216847338193</v>
      </c>
      <c r="Z101" s="1" t="s">
        <v>5</v>
      </c>
      <c r="AA101" s="1">
        <v>1.860713135879472</v>
      </c>
      <c r="AB101" s="1" t="s">
        <v>5</v>
      </c>
      <c r="AC101" s="1">
        <v>1.8273248864067011</v>
      </c>
    </row>
    <row r="102" spans="1:29" ht="15" customHeight="1">
      <c r="S102" s="1" t="s">
        <v>6</v>
      </c>
      <c r="T102" s="1" t="s">
        <v>6</v>
      </c>
      <c r="U102" s="1">
        <v>3.1349466568795137</v>
      </c>
      <c r="V102" s="1" t="s">
        <v>6</v>
      </c>
      <c r="W102" s="1">
        <v>2.8234640693446367</v>
      </c>
      <c r="X102" s="1" t="s">
        <v>6</v>
      </c>
      <c r="Y102" s="1">
        <v>4.6753746191024996</v>
      </c>
      <c r="Z102" s="1" t="s">
        <v>6</v>
      </c>
      <c r="AA102" s="1">
        <v>4.2826046671421816</v>
      </c>
      <c r="AB102" s="1" t="s">
        <v>6</v>
      </c>
      <c r="AC102" s="1">
        <v>3.5930749667591062</v>
      </c>
    </row>
    <row r="103" spans="1:29" ht="15" customHeight="1">
      <c r="S103" s="1" t="s">
        <v>7</v>
      </c>
      <c r="T103" s="1" t="s">
        <v>7</v>
      </c>
      <c r="U103" s="1">
        <v>1.8906446628451978</v>
      </c>
      <c r="V103" s="1" t="s">
        <v>7</v>
      </c>
      <c r="W103" s="1">
        <v>1.0307704470761549</v>
      </c>
      <c r="X103" s="1" t="s">
        <v>7</v>
      </c>
      <c r="Y103" s="1">
        <v>1.9509626862323024</v>
      </c>
      <c r="Z103" s="1" t="s">
        <v>7</v>
      </c>
      <c r="AA103" s="1">
        <v>2.4352769923109436</v>
      </c>
      <c r="AB103" s="1" t="s">
        <v>7</v>
      </c>
      <c r="AC103" s="1">
        <v>2.1321407487814197</v>
      </c>
    </row>
    <row r="104" spans="1:29" ht="15" customHeight="1">
      <c r="S104" s="1" t="s">
        <v>8</v>
      </c>
      <c r="T104" s="1" t="s">
        <v>8</v>
      </c>
      <c r="U104" s="1">
        <v>3.0593527318925902</v>
      </c>
      <c r="V104" s="1" t="s">
        <v>8</v>
      </c>
      <c r="W104" s="1">
        <v>3.1862374493064785</v>
      </c>
      <c r="X104" s="1" t="s">
        <v>8</v>
      </c>
      <c r="Y104" s="1">
        <v>3.4819989287251878</v>
      </c>
      <c r="Z104" s="1" t="s">
        <v>8</v>
      </c>
      <c r="AA104" s="1">
        <v>4.172308959280544</v>
      </c>
      <c r="AB104" s="1" t="s">
        <v>8</v>
      </c>
      <c r="AC104" s="1">
        <v>3.2691993766236256</v>
      </c>
    </row>
    <row r="105" spans="1:29" ht="15" customHeight="1">
      <c r="S105" s="1" t="s">
        <v>113</v>
      </c>
      <c r="T105" s="1" t="s">
        <v>113</v>
      </c>
      <c r="U105" s="1">
        <v>0.77538159775885551</v>
      </c>
      <c r="V105" s="1" t="s">
        <v>113</v>
      </c>
      <c r="W105" s="1">
        <v>0.82928749433454163</v>
      </c>
      <c r="X105" s="1" t="s">
        <v>113</v>
      </c>
      <c r="Y105" s="1">
        <v>0.80118587305004685</v>
      </c>
      <c r="Z105" s="1" t="s">
        <v>113</v>
      </c>
      <c r="AA105" s="1">
        <v>0.72245261474472833</v>
      </c>
      <c r="AB105" s="1" t="s">
        <v>117</v>
      </c>
      <c r="AC105" s="1">
        <v>0.97749905622059541</v>
      </c>
    </row>
    <row r="106" spans="1:29" ht="15" customHeight="1">
      <c r="S106" s="1" t="s">
        <v>114</v>
      </c>
      <c r="T106" s="1" t="s">
        <v>114</v>
      </c>
      <c r="U106" s="1">
        <v>1.1829522685250982</v>
      </c>
      <c r="V106" s="1" t="s">
        <v>114</v>
      </c>
      <c r="W106" s="1">
        <v>1.2107899442173651</v>
      </c>
      <c r="X106" s="1" t="s">
        <v>114</v>
      </c>
      <c r="Y106" s="1">
        <v>1.3380888917368461</v>
      </c>
      <c r="Z106" s="1" t="s">
        <v>114</v>
      </c>
      <c r="AA106" s="1">
        <v>1.4664956014811126</v>
      </c>
      <c r="AB106" s="1" t="s">
        <v>114</v>
      </c>
      <c r="AC106" s="1">
        <v>1.4002161347498532</v>
      </c>
    </row>
    <row r="107" spans="1:29" ht="15" customHeight="1">
      <c r="S107" s="1" t="s">
        <v>9</v>
      </c>
      <c r="T107" s="1" t="s">
        <v>9</v>
      </c>
      <c r="U107" s="1">
        <v>5.3999923369323746</v>
      </c>
      <c r="V107" s="1" t="s">
        <v>9</v>
      </c>
      <c r="W107" s="1">
        <v>2.8575719199586951</v>
      </c>
      <c r="X107" s="1" t="s">
        <v>9</v>
      </c>
      <c r="Y107" s="1">
        <v>4.4547081359294278</v>
      </c>
      <c r="Z107" s="1" t="s">
        <v>9</v>
      </c>
      <c r="AA107" s="1">
        <v>4.7537869391581422</v>
      </c>
      <c r="AB107" s="1" t="s">
        <v>9</v>
      </c>
      <c r="AC107" s="1">
        <v>3.4150212678515328</v>
      </c>
    </row>
    <row r="108" spans="1:29" ht="15" customHeight="1">
      <c r="S108" s="1" t="s">
        <v>10</v>
      </c>
      <c r="T108" s="1" t="s">
        <v>10</v>
      </c>
      <c r="U108" s="1">
        <v>3.5093542797040587</v>
      </c>
      <c r="V108" s="1" t="s">
        <v>10</v>
      </c>
      <c r="W108" s="1">
        <v>4.2745857552497233</v>
      </c>
      <c r="X108" s="1" t="s">
        <v>10</v>
      </c>
      <c r="Y108" s="1">
        <v>5.4946329257282471</v>
      </c>
      <c r="Z108" s="1" t="s">
        <v>10</v>
      </c>
      <c r="AA108" s="1">
        <v>5.8996028021473865</v>
      </c>
      <c r="AB108" s="1" t="s">
        <v>105</v>
      </c>
      <c r="AC108" s="1">
        <v>5.2995402121735289</v>
      </c>
    </row>
    <row r="109" spans="1:29" ht="15" customHeight="1">
      <c r="S109" s="1" t="s">
        <v>11</v>
      </c>
      <c r="T109" s="1" t="s">
        <v>11</v>
      </c>
      <c r="U109" s="1">
        <v>1.5968819784602808</v>
      </c>
      <c r="V109" s="1" t="s">
        <v>11</v>
      </c>
      <c r="W109" s="1">
        <v>1.61667338665948</v>
      </c>
      <c r="X109" s="1" t="s">
        <v>11</v>
      </c>
      <c r="Y109" s="1">
        <v>2.2711813302061787</v>
      </c>
      <c r="Z109" s="1" t="s">
        <v>11</v>
      </c>
      <c r="AA109" s="1">
        <v>2.9020456680414961</v>
      </c>
      <c r="AB109" s="1" t="s">
        <v>11</v>
      </c>
      <c r="AC109" s="1">
        <v>3.2213544222047839</v>
      </c>
    </row>
    <row r="110" spans="1:29" ht="15" customHeight="1">
      <c r="S110" s="1" t="s">
        <v>115</v>
      </c>
      <c r="T110" s="1" t="s">
        <v>115</v>
      </c>
      <c r="U110" s="1">
        <v>1.0856721096721362</v>
      </c>
      <c r="V110" s="1" t="s">
        <v>115</v>
      </c>
      <c r="W110" s="1">
        <v>0.9892787741318968</v>
      </c>
      <c r="X110" s="1" t="s">
        <v>115</v>
      </c>
      <c r="Y110" s="1">
        <v>1.032432991228297</v>
      </c>
      <c r="Z110" s="1" t="s">
        <v>115</v>
      </c>
      <c r="AA110" s="1">
        <v>1.0548668070613034</v>
      </c>
      <c r="AB110" s="1" t="s">
        <v>115</v>
      </c>
      <c r="AC110" s="1">
        <v>0.63142775846125787</v>
      </c>
    </row>
    <row r="111" spans="1:29" ht="15" customHeight="1">
      <c r="S111" s="1" t="s">
        <v>12</v>
      </c>
      <c r="T111" s="1" t="s">
        <v>12</v>
      </c>
      <c r="U111" s="1">
        <v>2.127748665452994</v>
      </c>
      <c r="V111" s="1" t="s">
        <v>12</v>
      </c>
      <c r="W111" s="1">
        <v>2.2251664827769644</v>
      </c>
      <c r="X111" s="1" t="s">
        <v>12</v>
      </c>
      <c r="Y111" s="1">
        <v>3.0170183622111972</v>
      </c>
      <c r="Z111" s="1" t="s">
        <v>12</v>
      </c>
      <c r="AA111" s="1">
        <v>2.4154205549733621</v>
      </c>
      <c r="AB111" s="1" t="s">
        <v>12</v>
      </c>
      <c r="AC111" s="1">
        <v>2.3805467450873294</v>
      </c>
    </row>
    <row r="112" spans="1:29" ht="15" customHeight="1">
      <c r="S112" s="1" t="s">
        <v>13</v>
      </c>
      <c r="T112" s="1" t="s">
        <v>13</v>
      </c>
      <c r="U112" s="1">
        <v>3.9509155439273109</v>
      </c>
      <c r="V112" s="1" t="s">
        <v>13</v>
      </c>
      <c r="W112" s="1">
        <v>3.1064075741724579</v>
      </c>
      <c r="X112" s="1" t="s">
        <v>13</v>
      </c>
      <c r="Y112" s="1">
        <v>3.5155377010928741</v>
      </c>
      <c r="Z112" s="1" t="s">
        <v>13</v>
      </c>
      <c r="AA112" s="1">
        <v>3.8611049659014554</v>
      </c>
      <c r="AB112" s="1" t="s">
        <v>13</v>
      </c>
      <c r="AC112" s="1">
        <v>2.3101236624056272</v>
      </c>
    </row>
    <row r="113" spans="19:29" ht="15" customHeight="1">
      <c r="S113" s="1" t="s">
        <v>14</v>
      </c>
      <c r="T113" s="1" t="s">
        <v>14</v>
      </c>
      <c r="U113" s="1">
        <v>1.637839275875284</v>
      </c>
      <c r="V113" s="1" t="s">
        <v>14</v>
      </c>
      <c r="W113" s="1">
        <v>2.1233295144060871</v>
      </c>
      <c r="X113" s="1" t="s">
        <v>14</v>
      </c>
      <c r="Y113" s="1">
        <v>2.5673478974189052</v>
      </c>
      <c r="Z113" s="1" t="s">
        <v>14</v>
      </c>
      <c r="AA113" s="1">
        <v>2.2486680534716927</v>
      </c>
      <c r="AB113" s="1" t="s">
        <v>14</v>
      </c>
      <c r="AC113" s="1">
        <v>2.1541420731615051</v>
      </c>
    </row>
    <row r="114" spans="19:29" ht="15" customHeight="1">
      <c r="S114" s="1" t="s">
        <v>15</v>
      </c>
      <c r="T114" s="1" t="s">
        <v>15</v>
      </c>
      <c r="U114" s="1">
        <v>3.7641759291129011</v>
      </c>
      <c r="V114" s="1" t="s">
        <v>15</v>
      </c>
      <c r="W114" s="1">
        <v>2.5079885473705237</v>
      </c>
      <c r="X114" s="1" t="s">
        <v>15</v>
      </c>
      <c r="Y114" s="1">
        <v>2.9570970836564077</v>
      </c>
      <c r="Z114" s="1" t="s">
        <v>15</v>
      </c>
      <c r="AA114" s="1">
        <v>3.3963546513781133</v>
      </c>
      <c r="AB114" s="1" t="s">
        <v>15</v>
      </c>
      <c r="AC114" s="1">
        <v>3.1247157808101327</v>
      </c>
    </row>
    <row r="115" spans="19:29" ht="15" customHeight="1">
      <c r="S115" s="1" t="s">
        <v>16</v>
      </c>
      <c r="T115" s="1" t="s">
        <v>16</v>
      </c>
      <c r="U115" s="1">
        <v>3.8400448327689194</v>
      </c>
      <c r="V115" s="1" t="s">
        <v>16</v>
      </c>
      <c r="W115" s="1">
        <v>2.4504275195300038</v>
      </c>
      <c r="X115" s="1" t="s">
        <v>16</v>
      </c>
      <c r="Y115" s="1">
        <v>2.6478306672615264</v>
      </c>
      <c r="Z115" s="1" t="s">
        <v>16</v>
      </c>
      <c r="AA115" s="1">
        <v>1.9865656697999445</v>
      </c>
      <c r="AB115" s="1" t="s">
        <v>16</v>
      </c>
      <c r="AC115" s="1">
        <v>2.0174475411339778</v>
      </c>
    </row>
    <row r="116" spans="19:29" ht="15" customHeight="1">
      <c r="S116" s="1" t="s">
        <v>17</v>
      </c>
      <c r="T116" s="1" t="s">
        <v>17</v>
      </c>
      <c r="U116" s="1">
        <v>3.1719350664330208</v>
      </c>
      <c r="V116" s="1" t="s">
        <v>17</v>
      </c>
      <c r="W116" s="1">
        <v>2.9452204734727641</v>
      </c>
      <c r="X116" s="1" t="s">
        <v>17</v>
      </c>
      <c r="Y116" s="1">
        <v>3.1983204044473212</v>
      </c>
      <c r="Z116" s="1" t="s">
        <v>17</v>
      </c>
      <c r="AA116" s="1">
        <v>2.7082342525488952</v>
      </c>
      <c r="AB116" s="1" t="s">
        <v>17</v>
      </c>
      <c r="AC116" s="1">
        <v>2.4695378928029386</v>
      </c>
    </row>
    <row r="117" spans="19:29" ht="15" customHeight="1">
      <c r="S117" s="1" t="s">
        <v>18</v>
      </c>
      <c r="T117" s="1" t="s">
        <v>18</v>
      </c>
      <c r="U117" s="1">
        <v>5.943252964215163</v>
      </c>
      <c r="V117" s="1" t="s">
        <v>18</v>
      </c>
      <c r="W117" s="1">
        <v>3.250784536105952</v>
      </c>
      <c r="X117" s="1" t="s">
        <v>18</v>
      </c>
      <c r="Y117" s="1">
        <v>2.4497424231713523</v>
      </c>
      <c r="Z117" s="1" t="s">
        <v>18</v>
      </c>
      <c r="AA117" s="1">
        <v>4.1362732228744603</v>
      </c>
      <c r="AB117" s="1" t="s">
        <v>18</v>
      </c>
      <c r="AC117" s="1">
        <v>2.8661909442197611</v>
      </c>
    </row>
    <row r="118" spans="19:29" ht="15" customHeight="1">
      <c r="S118" s="1" t="s">
        <v>19</v>
      </c>
      <c r="T118" s="1" t="s">
        <v>19</v>
      </c>
      <c r="U118" s="1">
        <v>3.695579501087193</v>
      </c>
      <c r="V118" s="1" t="s">
        <v>19</v>
      </c>
      <c r="W118" s="1">
        <v>3.0360528158022699</v>
      </c>
      <c r="X118" s="1" t="s">
        <v>19</v>
      </c>
      <c r="Y118" s="1">
        <v>3.8920214308202525</v>
      </c>
      <c r="Z118" s="1" t="s">
        <v>19</v>
      </c>
      <c r="AA118" s="1">
        <v>4.2448258185470387</v>
      </c>
      <c r="AB118" s="1" t="s">
        <v>19</v>
      </c>
      <c r="AC118" s="1">
        <v>3.1095340256327608</v>
      </c>
    </row>
    <row r="119" spans="19:29" ht="15" customHeight="1">
      <c r="S119" s="1" t="s">
        <v>20</v>
      </c>
      <c r="T119" s="1" t="s">
        <v>20</v>
      </c>
      <c r="U119" s="1">
        <v>3.6755838622203547</v>
      </c>
      <c r="V119" s="1" t="s">
        <v>20</v>
      </c>
      <c r="W119" s="1">
        <v>3.6241984064682549</v>
      </c>
      <c r="X119" s="1" t="s">
        <v>20</v>
      </c>
      <c r="Y119" s="1">
        <v>4.9820366330191268</v>
      </c>
      <c r="Z119" s="1" t="s">
        <v>20</v>
      </c>
      <c r="AA119" s="1">
        <v>4.6939053402551396</v>
      </c>
      <c r="AB119" s="1" t="s">
        <v>20</v>
      </c>
      <c r="AC119" s="1">
        <v>4.1184689083794703</v>
      </c>
    </row>
    <row r="120" spans="19:29" ht="15" customHeight="1">
      <c r="S120" s="1" t="s">
        <v>21</v>
      </c>
      <c r="T120" s="1" t="s">
        <v>21</v>
      </c>
      <c r="U120" s="1">
        <v>2.5110889096938065</v>
      </c>
      <c r="V120" s="1" t="s">
        <v>21</v>
      </c>
      <c r="W120" s="1">
        <v>2.4825408013530272</v>
      </c>
      <c r="X120" s="1" t="s">
        <v>21</v>
      </c>
      <c r="Y120" s="1">
        <v>2.7928468596747242</v>
      </c>
      <c r="Z120" s="1" t="s">
        <v>21</v>
      </c>
      <c r="AA120" s="1">
        <v>3.0319527373941488</v>
      </c>
      <c r="AB120" s="1" t="s">
        <v>22</v>
      </c>
      <c r="AC120" s="1">
        <v>2.5652306707747621</v>
      </c>
    </row>
    <row r="121" spans="19:29" ht="15" customHeight="1">
      <c r="S121" s="1" t="s">
        <v>23</v>
      </c>
      <c r="T121" s="1" t="s">
        <v>23</v>
      </c>
      <c r="U121" s="1">
        <v>2.561561955598743</v>
      </c>
      <c r="V121" s="1" t="s">
        <v>23</v>
      </c>
      <c r="W121" s="1">
        <v>1.3920890462862572</v>
      </c>
      <c r="X121" s="1" t="s">
        <v>23</v>
      </c>
      <c r="Y121" s="1">
        <v>1.6775729344268475</v>
      </c>
      <c r="Z121" s="1" t="s">
        <v>23</v>
      </c>
      <c r="AA121" s="1">
        <v>1.6735693749686322</v>
      </c>
      <c r="AB121" s="1" t="s">
        <v>23</v>
      </c>
      <c r="AC121" s="1">
        <v>0.9665565457323948</v>
      </c>
    </row>
    <row r="122" spans="19:29" ht="15" customHeight="1">
      <c r="S122" s="1" t="s">
        <v>24</v>
      </c>
      <c r="T122" s="1" t="s">
        <v>24</v>
      </c>
      <c r="U122" s="1">
        <v>5.5196786316074711</v>
      </c>
      <c r="V122" s="1" t="s">
        <v>24</v>
      </c>
      <c r="W122" s="1">
        <v>5.3438729071055073</v>
      </c>
      <c r="X122" s="1" t="s">
        <v>24</v>
      </c>
      <c r="Y122" s="1">
        <v>6.9199852859702604</v>
      </c>
      <c r="Z122" s="1" t="s">
        <v>24</v>
      </c>
      <c r="AA122" s="1">
        <v>6.789704371785958</v>
      </c>
      <c r="AB122" s="1" t="s">
        <v>106</v>
      </c>
      <c r="AC122" s="1">
        <v>5.3407091363370567</v>
      </c>
    </row>
    <row r="123" spans="19:29" ht="15" customHeight="1">
      <c r="S123" s="1" t="s">
        <v>25</v>
      </c>
      <c r="T123" s="1" t="s">
        <v>25</v>
      </c>
      <c r="U123" s="1">
        <v>5.52827187196106</v>
      </c>
      <c r="V123" s="1" t="s">
        <v>25</v>
      </c>
      <c r="W123" s="1">
        <v>4.5224239983221404</v>
      </c>
      <c r="X123" s="1" t="s">
        <v>25</v>
      </c>
      <c r="Y123" s="1">
        <v>5.7054841705166348</v>
      </c>
      <c r="Z123" s="1" t="s">
        <v>25</v>
      </c>
      <c r="AA123" s="1">
        <v>5.4260631596557136</v>
      </c>
      <c r="AB123" s="1" t="s">
        <v>26</v>
      </c>
      <c r="AC123" s="1">
        <v>4.1588371228499508</v>
      </c>
    </row>
    <row r="124" spans="19:29" ht="15" customHeight="1">
      <c r="S124" s="1" t="s">
        <v>27</v>
      </c>
      <c r="T124" s="1" t="s">
        <v>27</v>
      </c>
      <c r="U124" s="1">
        <v>3.3528730459271263</v>
      </c>
      <c r="V124" s="1" t="s">
        <v>27</v>
      </c>
      <c r="W124" s="1">
        <v>3.970086156377477</v>
      </c>
      <c r="X124" s="1" t="s">
        <v>27</v>
      </c>
      <c r="Y124" s="1">
        <v>4.2282798392272358</v>
      </c>
      <c r="Z124" s="1" t="s">
        <v>27</v>
      </c>
      <c r="AA124" s="1">
        <v>4.2126119938598023</v>
      </c>
      <c r="AB124" s="1" t="s">
        <v>28</v>
      </c>
      <c r="AC124" s="1">
        <v>3.9828047153835056</v>
      </c>
    </row>
    <row r="125" spans="19:29" ht="15" customHeight="1">
      <c r="S125" s="1" t="s">
        <v>29</v>
      </c>
      <c r="T125" s="1" t="s">
        <v>29</v>
      </c>
      <c r="U125" s="1">
        <v>4.2443000034472691</v>
      </c>
      <c r="V125" s="1" t="s">
        <v>29</v>
      </c>
      <c r="W125" s="1">
        <v>4.1356776259031536</v>
      </c>
      <c r="X125" s="1" t="s">
        <v>29</v>
      </c>
      <c r="Y125" s="1">
        <v>4.6104740159898814</v>
      </c>
      <c r="Z125" s="1" t="s">
        <v>29</v>
      </c>
      <c r="AA125" s="1">
        <v>4.7724890999834662</v>
      </c>
      <c r="AB125" s="1" t="s">
        <v>29</v>
      </c>
      <c r="AC125" s="1">
        <v>4.1178212903426994</v>
      </c>
    </row>
    <row r="126" spans="19:29" ht="15" customHeight="1">
      <c r="S126" s="1" t="s">
        <v>30</v>
      </c>
      <c r="T126" s="1" t="s">
        <v>30</v>
      </c>
      <c r="U126" s="1">
        <v>5.7029945959671515</v>
      </c>
      <c r="V126" s="1" t="s">
        <v>30</v>
      </c>
      <c r="W126" s="1">
        <v>4.3337514761909803</v>
      </c>
      <c r="X126" s="1" t="s">
        <v>30</v>
      </c>
      <c r="Y126" s="1">
        <v>7.1536157524262709</v>
      </c>
      <c r="Z126" s="1" t="s">
        <v>30</v>
      </c>
      <c r="AA126" s="1">
        <v>8.5380266466027308</v>
      </c>
      <c r="AB126" s="1" t="s">
        <v>30</v>
      </c>
      <c r="AC126" s="1">
        <v>3.6020687165454359</v>
      </c>
    </row>
    <row r="127" spans="19:29" ht="15" customHeight="1">
      <c r="S127" s="1" t="s">
        <v>31</v>
      </c>
      <c r="T127" s="1" t="s">
        <v>31</v>
      </c>
      <c r="U127" s="1">
        <v>3.4956936645593415</v>
      </c>
      <c r="V127" s="1" t="s">
        <v>31</v>
      </c>
      <c r="W127" s="1">
        <v>3.1836043710375752</v>
      </c>
      <c r="X127" s="1" t="s">
        <v>31</v>
      </c>
      <c r="Y127" s="1">
        <v>3.9031012707592585</v>
      </c>
      <c r="Z127" s="1" t="s">
        <v>31</v>
      </c>
      <c r="AA127" s="1">
        <v>4.3111374385065053</v>
      </c>
      <c r="AB127" s="1" t="s">
        <v>32</v>
      </c>
      <c r="AC127" s="1">
        <v>3.7695445460292745</v>
      </c>
    </row>
    <row r="128" spans="19:29" ht="15" customHeight="1">
      <c r="S128" s="1" t="s">
        <v>33</v>
      </c>
      <c r="T128" s="1" t="s">
        <v>33</v>
      </c>
      <c r="U128" s="1">
        <v>2.766359826513201</v>
      </c>
      <c r="V128" s="1" t="s">
        <v>33</v>
      </c>
      <c r="W128" s="1">
        <v>2.5626828056401574</v>
      </c>
      <c r="X128" s="1" t="s">
        <v>33</v>
      </c>
      <c r="Y128" s="1">
        <v>3.092793689455076</v>
      </c>
      <c r="Z128" s="1" t="s">
        <v>33</v>
      </c>
      <c r="AA128" s="1">
        <v>3.5179141195638866</v>
      </c>
      <c r="AB128" s="1" t="s">
        <v>34</v>
      </c>
      <c r="AC128" s="1">
        <v>2.5789368561155328</v>
      </c>
    </row>
    <row r="129" spans="19:29" ht="15" customHeight="1">
      <c r="S129" s="1" t="s">
        <v>35</v>
      </c>
      <c r="T129" s="1" t="s">
        <v>35</v>
      </c>
      <c r="U129" s="1">
        <v>5.084199703322084</v>
      </c>
      <c r="V129" s="1" t="s">
        <v>35</v>
      </c>
      <c r="W129" s="1">
        <v>4.9545097998605945</v>
      </c>
      <c r="X129" s="1" t="s">
        <v>35</v>
      </c>
      <c r="Y129" s="1">
        <v>5.6078233691207506</v>
      </c>
      <c r="Z129" s="1" t="s">
        <v>35</v>
      </c>
      <c r="AA129" s="1">
        <v>5.6226289676001002</v>
      </c>
      <c r="AB129" s="1" t="s">
        <v>35</v>
      </c>
      <c r="AC129" s="1">
        <v>4.1593758119682915</v>
      </c>
    </row>
    <row r="130" spans="19:29" ht="15" customHeight="1">
      <c r="S130" s="1" t="s">
        <v>36</v>
      </c>
      <c r="T130" s="1" t="s">
        <v>36</v>
      </c>
      <c r="U130" s="1">
        <v>4.0049502985197565</v>
      </c>
      <c r="V130" s="1" t="s">
        <v>36</v>
      </c>
      <c r="W130" s="1">
        <v>3.3455186318570478</v>
      </c>
      <c r="X130" s="1" t="s">
        <v>36</v>
      </c>
      <c r="Y130" s="1">
        <v>4.6805662475878824</v>
      </c>
      <c r="Z130" s="1" t="s">
        <v>36</v>
      </c>
      <c r="AA130" s="1">
        <v>5.3898738892257017</v>
      </c>
      <c r="AB130" s="1" t="s">
        <v>36</v>
      </c>
      <c r="AC130" s="1">
        <v>3.9406849292256525</v>
      </c>
    </row>
    <row r="131" spans="19:29" ht="15" customHeight="1">
      <c r="S131" s="1" t="s">
        <v>37</v>
      </c>
      <c r="T131" s="1" t="s">
        <v>37</v>
      </c>
      <c r="U131" s="1">
        <v>2.3788302834219239</v>
      </c>
      <c r="V131" s="1" t="s">
        <v>37</v>
      </c>
      <c r="W131" s="1">
        <v>2.7532080225590838</v>
      </c>
      <c r="X131" s="1" t="s">
        <v>37</v>
      </c>
      <c r="Y131" s="1">
        <v>2.9481886531697667</v>
      </c>
      <c r="Z131" s="1" t="s">
        <v>37</v>
      </c>
      <c r="AA131" s="1">
        <v>2.2421386805950565</v>
      </c>
      <c r="AB131" s="1" t="s">
        <v>37</v>
      </c>
      <c r="AC131" s="1">
        <v>2.2773002107774323</v>
      </c>
    </row>
    <row r="132" spans="19:29" ht="15" customHeight="1">
      <c r="S132" s="1" t="s">
        <v>116</v>
      </c>
      <c r="T132" s="1" t="s">
        <v>116</v>
      </c>
      <c r="U132" s="1">
        <v>0.23829335688506223</v>
      </c>
      <c r="V132" s="1" t="s">
        <v>116</v>
      </c>
      <c r="W132" s="1">
        <v>0.25456941790329818</v>
      </c>
      <c r="X132" s="1" t="s">
        <v>116</v>
      </c>
      <c r="Y132" s="1">
        <v>0.25090340349238383</v>
      </c>
      <c r="Z132" s="1" t="s">
        <v>116</v>
      </c>
      <c r="AA132" s="1">
        <v>0.30321098662763496</v>
      </c>
      <c r="AB132" s="1" t="s">
        <v>116</v>
      </c>
      <c r="AC132" s="1">
        <v>0.57075953345048025</v>
      </c>
    </row>
    <row r="133" spans="19:29" ht="15" customHeight="1">
      <c r="S133" s="1" t="s">
        <v>38</v>
      </c>
      <c r="T133" s="1" t="s">
        <v>38</v>
      </c>
      <c r="U133" s="1">
        <v>2.9884357916778219</v>
      </c>
      <c r="V133" s="1" t="s">
        <v>38</v>
      </c>
      <c r="W133" s="1">
        <v>2.4716918919325779</v>
      </c>
      <c r="X133" s="1" t="s">
        <v>38</v>
      </c>
      <c r="Y133" s="1">
        <v>3.1459361715499314</v>
      </c>
      <c r="Z133" s="1" t="s">
        <v>38</v>
      </c>
      <c r="AA133" s="1">
        <v>3.3318628676121747</v>
      </c>
      <c r="AB133" s="1" t="s">
        <v>38</v>
      </c>
      <c r="AC133" s="1">
        <v>2.5024116699823216</v>
      </c>
    </row>
    <row r="134" spans="19:29" ht="15" customHeight="1">
      <c r="S134" s="1" t="s">
        <v>39</v>
      </c>
      <c r="T134" s="1" t="s">
        <v>39</v>
      </c>
      <c r="U134" s="1">
        <v>5.1318286807657438</v>
      </c>
      <c r="V134" s="1" t="s">
        <v>39</v>
      </c>
      <c r="W134" s="1">
        <v>3.6112344007433963</v>
      </c>
      <c r="X134" s="1" t="s">
        <v>39</v>
      </c>
      <c r="Y134" s="1">
        <v>2.4619099913428681</v>
      </c>
      <c r="Z134" s="1" t="s">
        <v>39</v>
      </c>
      <c r="AA134" s="1">
        <v>5.6071724361109245</v>
      </c>
      <c r="AB134" s="1" t="s">
        <v>39</v>
      </c>
      <c r="AC134" s="1">
        <v>3.5826618436022319</v>
      </c>
    </row>
    <row r="135" spans="19:29" ht="15" customHeight="1">
      <c r="S135" s="1" t="s">
        <v>40</v>
      </c>
      <c r="T135" s="1" t="s">
        <v>40</v>
      </c>
      <c r="U135" s="1">
        <v>2.5529331520065068</v>
      </c>
      <c r="V135" s="1" t="s">
        <v>40</v>
      </c>
      <c r="W135" s="1">
        <v>2.2535691787405163</v>
      </c>
      <c r="X135" s="1" t="s">
        <v>40</v>
      </c>
      <c r="Y135" s="1">
        <v>4.0092006895677716</v>
      </c>
      <c r="Z135" s="1" t="s">
        <v>40</v>
      </c>
      <c r="AA135" s="1">
        <v>3.1030562050458492</v>
      </c>
      <c r="AB135" s="1" t="s">
        <v>40</v>
      </c>
      <c r="AC135" s="1">
        <v>3.0921757107308792</v>
      </c>
    </row>
    <row r="136" spans="19:29" ht="15" customHeight="1">
      <c r="S136" s="1" t="s">
        <v>107</v>
      </c>
      <c r="T136" s="1" t="s">
        <v>107</v>
      </c>
      <c r="U136" s="1">
        <v>3.1769831402807505</v>
      </c>
      <c r="V136" s="1" t="s">
        <v>107</v>
      </c>
      <c r="W136" s="1">
        <v>2.6719261892918365</v>
      </c>
      <c r="X136" s="1" t="s">
        <v>107</v>
      </c>
      <c r="Y136" s="1">
        <v>4.9143066589749758</v>
      </c>
      <c r="Z136" s="1" t="s">
        <v>107</v>
      </c>
      <c r="AA136" s="1">
        <v>4.1788039423783321</v>
      </c>
      <c r="AB136" s="1" t="s">
        <v>107</v>
      </c>
      <c r="AC136" s="1">
        <v>3.7355049827314737</v>
      </c>
    </row>
    <row r="137" spans="19:29" ht="15" customHeight="1">
      <c r="S137" s="1" t="s">
        <v>41</v>
      </c>
      <c r="T137" s="1" t="s">
        <v>41</v>
      </c>
      <c r="U137" s="1">
        <v>3.8832390762057813</v>
      </c>
      <c r="V137" s="1" t="s">
        <v>41</v>
      </c>
      <c r="W137" s="1">
        <v>4.0846713060711561</v>
      </c>
      <c r="X137" s="1" t="s">
        <v>41</v>
      </c>
      <c r="Y137" s="1">
        <v>4.371738256822371</v>
      </c>
      <c r="Z137" s="1" t="s">
        <v>41</v>
      </c>
      <c r="AA137" s="1">
        <v>4.2974636641712491</v>
      </c>
      <c r="AB137" s="1" t="s">
        <v>41</v>
      </c>
      <c r="AC137" s="1">
        <v>3.1531255459175407</v>
      </c>
    </row>
    <row r="138" spans="19:29" ht="15" customHeight="1">
      <c r="S138" s="1" t="s">
        <v>42</v>
      </c>
      <c r="T138" s="1" t="s">
        <v>42</v>
      </c>
      <c r="U138" s="1">
        <v>3.4382672213157055</v>
      </c>
      <c r="V138" s="1" t="s">
        <v>42</v>
      </c>
      <c r="W138" s="1">
        <v>3.0781186800858551</v>
      </c>
      <c r="X138" s="1" t="s">
        <v>42</v>
      </c>
      <c r="Y138" s="1">
        <v>3.8941220281980939</v>
      </c>
      <c r="Z138" s="1" t="s">
        <v>42</v>
      </c>
      <c r="AA138" s="1">
        <v>4.3485261897469059</v>
      </c>
      <c r="AB138" s="1" t="s">
        <v>43</v>
      </c>
      <c r="AC138" s="1">
        <v>2.8651067781787911</v>
      </c>
    </row>
    <row r="139" spans="19:29" ht="15" customHeight="1">
      <c r="S139" s="1" t="s">
        <v>44</v>
      </c>
      <c r="T139" s="1" t="s">
        <v>44</v>
      </c>
      <c r="U139" s="1">
        <v>3.9870280058460108</v>
      </c>
      <c r="V139" s="1" t="s">
        <v>44</v>
      </c>
      <c r="W139" s="1">
        <v>3.4412133053326324</v>
      </c>
      <c r="X139" s="1" t="s">
        <v>44</v>
      </c>
      <c r="Y139" s="1">
        <v>4.6100266339543259</v>
      </c>
      <c r="Z139" s="1" t="s">
        <v>44</v>
      </c>
      <c r="AA139" s="1">
        <v>4.2299583497122955</v>
      </c>
      <c r="AB139" s="1" t="s">
        <v>44</v>
      </c>
      <c r="AC139" s="1">
        <v>4.0317317557843104</v>
      </c>
    </row>
    <row r="140" spans="19:29" ht="15" customHeight="1">
      <c r="S140" s="1" t="s">
        <v>45</v>
      </c>
      <c r="T140" s="1" t="s">
        <v>45</v>
      </c>
      <c r="U140" s="1">
        <v>1.8026300227221834</v>
      </c>
      <c r="V140" s="1" t="s">
        <v>45</v>
      </c>
      <c r="W140" s="1">
        <v>1.7758703214181915</v>
      </c>
      <c r="X140" s="1" t="s">
        <v>45</v>
      </c>
      <c r="Y140" s="1">
        <v>2.5372580350903644</v>
      </c>
      <c r="Z140" s="1" t="s">
        <v>45</v>
      </c>
      <c r="AA140" s="1">
        <v>2.4675743341729368</v>
      </c>
      <c r="AB140" s="1" t="s">
        <v>48</v>
      </c>
      <c r="AC140" s="1">
        <v>2.5494324414276601</v>
      </c>
    </row>
    <row r="141" spans="19:29" ht="15" customHeight="1">
      <c r="S141" s="1" t="s">
        <v>46</v>
      </c>
      <c r="T141" s="1" t="s">
        <v>46</v>
      </c>
      <c r="U141" s="1">
        <v>1.894696795771619</v>
      </c>
      <c r="V141" s="1" t="s">
        <v>46</v>
      </c>
      <c r="W141" s="1">
        <v>1.6500880238863818</v>
      </c>
      <c r="X141" s="1" t="s">
        <v>46</v>
      </c>
      <c r="Y141" s="1">
        <v>1.7707479462336724</v>
      </c>
      <c r="Z141" s="1" t="s">
        <v>46</v>
      </c>
      <c r="AA141" s="1">
        <v>2.0529457201971866</v>
      </c>
      <c r="AB141" s="1" t="s">
        <v>45</v>
      </c>
      <c r="AC141" s="1">
        <v>2.5235866531950975</v>
      </c>
    </row>
    <row r="142" spans="19:29" ht="15" customHeight="1">
      <c r="S142" s="1" t="s">
        <v>47</v>
      </c>
      <c r="T142" s="1" t="s">
        <v>47</v>
      </c>
      <c r="U142" s="1">
        <v>2.5020875167787344</v>
      </c>
      <c r="V142" s="1" t="s">
        <v>47</v>
      </c>
      <c r="W142" s="1">
        <v>2.1735595060046764</v>
      </c>
      <c r="X142" s="1" t="s">
        <v>47</v>
      </c>
      <c r="Y142" s="1">
        <v>2.2970909880309573</v>
      </c>
      <c r="Z142" s="1" t="s">
        <v>47</v>
      </c>
      <c r="AA142" s="1">
        <v>3.0674256861972329</v>
      </c>
      <c r="AB142" s="1" t="s">
        <v>47</v>
      </c>
      <c r="AC142" s="1">
        <v>3.1055601541965712</v>
      </c>
    </row>
    <row r="143" spans="19:29" ht="15" customHeight="1">
      <c r="S143" s="1" t="s">
        <v>49</v>
      </c>
      <c r="T143" s="1" t="s">
        <v>49</v>
      </c>
      <c r="U143" s="1">
        <v>5.1594057603817127</v>
      </c>
      <c r="V143" s="1" t="s">
        <v>49</v>
      </c>
      <c r="W143" s="1">
        <v>3.5880553602088843</v>
      </c>
      <c r="X143" s="1" t="s">
        <v>49</v>
      </c>
      <c r="Y143" s="1">
        <v>5.2353824489315688</v>
      </c>
      <c r="Z143" s="1" t="s">
        <v>49</v>
      </c>
      <c r="AA143" s="1">
        <v>5.0098470591909772</v>
      </c>
      <c r="AB143" s="1" t="s">
        <v>49</v>
      </c>
      <c r="AC143" s="1">
        <v>4.1532857377266863</v>
      </c>
    </row>
    <row r="144" spans="19:29" ht="15" customHeight="1">
      <c r="S144" s="1" t="s">
        <v>50</v>
      </c>
      <c r="T144" s="1" t="s">
        <v>50</v>
      </c>
      <c r="U144" s="1">
        <v>2.2404201955762169</v>
      </c>
      <c r="V144" s="1" t="s">
        <v>50</v>
      </c>
      <c r="W144" s="1">
        <v>2.0073520298647169</v>
      </c>
      <c r="X144" s="1" t="s">
        <v>50</v>
      </c>
      <c r="Y144" s="1">
        <v>2.4054925293384777</v>
      </c>
      <c r="Z144" s="1" t="s">
        <v>50</v>
      </c>
      <c r="AA144" s="1">
        <v>2.8800372381504364</v>
      </c>
      <c r="AB144" s="1" t="s">
        <v>50</v>
      </c>
      <c r="AC144" s="1">
        <v>2.0922818830720602</v>
      </c>
    </row>
    <row r="145" spans="19:29" ht="15" customHeight="1">
      <c r="S145" s="1" t="s">
        <v>51</v>
      </c>
      <c r="T145" s="1" t="s">
        <v>51</v>
      </c>
      <c r="U145" s="1">
        <v>1.2829245379406158</v>
      </c>
      <c r="V145" s="1" t="s">
        <v>51</v>
      </c>
      <c r="W145" s="1">
        <v>1.3186683040283314</v>
      </c>
      <c r="X145" s="1" t="s">
        <v>51</v>
      </c>
      <c r="Y145" s="1">
        <v>1.4217446338723014</v>
      </c>
      <c r="Z145" s="1" t="s">
        <v>51</v>
      </c>
      <c r="AA145" s="1">
        <v>1.6799225052186428</v>
      </c>
      <c r="AB145" s="1" t="s">
        <v>51</v>
      </c>
      <c r="AC145" s="1">
        <v>1.4181548147679408</v>
      </c>
    </row>
    <row r="146" spans="19:29" ht="15" customHeight="1">
      <c r="S146" s="1" t="s">
        <v>52</v>
      </c>
      <c r="T146" s="1" t="s">
        <v>52</v>
      </c>
      <c r="U146" s="1">
        <v>1.3996585670037207</v>
      </c>
      <c r="V146" s="1" t="s">
        <v>52</v>
      </c>
      <c r="W146" s="1">
        <v>1.4127732410146863</v>
      </c>
      <c r="X146" s="1" t="s">
        <v>52</v>
      </c>
      <c r="Y146" s="1">
        <v>1.6992562766590835</v>
      </c>
      <c r="Z146" s="1" t="s">
        <v>52</v>
      </c>
      <c r="AA146" s="1">
        <v>1.4092936066291213</v>
      </c>
      <c r="AB146" s="1" t="s">
        <v>52</v>
      </c>
      <c r="AC146" s="1">
        <v>1.4788234614832065</v>
      </c>
    </row>
    <row r="147" spans="19:29" ht="15" customHeight="1">
      <c r="S147" s="1" t="s">
        <v>53</v>
      </c>
      <c r="T147" s="1" t="s">
        <v>53</v>
      </c>
      <c r="U147" s="1">
        <v>1.832537708149893</v>
      </c>
      <c r="V147" s="1" t="s">
        <v>53</v>
      </c>
      <c r="W147" s="1">
        <v>1.610102542783217</v>
      </c>
      <c r="X147" s="1" t="s">
        <v>53</v>
      </c>
      <c r="Y147" s="1">
        <v>1.9806446329289582</v>
      </c>
      <c r="Z147" s="1" t="s">
        <v>53</v>
      </c>
      <c r="AA147" s="1">
        <v>1.7144296717345682</v>
      </c>
      <c r="AB147" s="1" t="s">
        <v>53</v>
      </c>
      <c r="AC147" s="1">
        <v>1.6027851007633942</v>
      </c>
    </row>
    <row r="148" spans="19:29" ht="15" customHeight="1">
      <c r="S148" s="1" t="s">
        <v>54</v>
      </c>
      <c r="T148" s="1" t="s">
        <v>54</v>
      </c>
      <c r="U148" s="1">
        <v>2.6033012315450219</v>
      </c>
      <c r="V148" s="1" t="s">
        <v>54</v>
      </c>
      <c r="W148" s="1">
        <v>1.8340482841102486</v>
      </c>
      <c r="X148" s="1" t="s">
        <v>54</v>
      </c>
      <c r="Y148" s="1">
        <v>2.2053574409208028</v>
      </c>
      <c r="Z148" s="1" t="s">
        <v>54</v>
      </c>
      <c r="AA148" s="1">
        <v>2.2193261706152727</v>
      </c>
      <c r="AB148" s="1" t="s">
        <v>55</v>
      </c>
      <c r="AC148" s="1">
        <v>1.38736910362749</v>
      </c>
    </row>
    <row r="149" spans="19:29" ht="15" customHeight="1">
      <c r="S149" s="1" t="s">
        <v>56</v>
      </c>
      <c r="T149" s="1" t="s">
        <v>56</v>
      </c>
      <c r="U149" s="1">
        <v>2.6472668291628154</v>
      </c>
      <c r="V149" s="1" t="s">
        <v>56</v>
      </c>
      <c r="W149" s="1">
        <v>2.3530171517540284</v>
      </c>
      <c r="X149" s="1" t="s">
        <v>56</v>
      </c>
      <c r="Y149" s="1">
        <v>3.430750549001151</v>
      </c>
      <c r="Z149" s="1" t="s">
        <v>56</v>
      </c>
      <c r="AA149" s="1">
        <v>3.2100946304153677</v>
      </c>
      <c r="AB149" s="1" t="s">
        <v>56</v>
      </c>
      <c r="AC149" s="1">
        <v>2.3656319510395023</v>
      </c>
    </row>
    <row r="150" spans="19:29" ht="15" customHeight="1">
      <c r="S150" s="1" t="s">
        <v>57</v>
      </c>
      <c r="T150" s="1" t="s">
        <v>57</v>
      </c>
      <c r="U150" s="1">
        <v>6.0840279491451952</v>
      </c>
      <c r="V150" s="1" t="s">
        <v>57</v>
      </c>
      <c r="W150" s="1">
        <v>5.8277365872316365</v>
      </c>
      <c r="X150" s="1" t="s">
        <v>57</v>
      </c>
      <c r="Y150" s="1">
        <v>5.8050863459775748</v>
      </c>
      <c r="Z150" s="1" t="s">
        <v>57</v>
      </c>
      <c r="AA150" s="1">
        <v>6.1057799359682825</v>
      </c>
      <c r="AB150" s="1" t="s">
        <v>57</v>
      </c>
      <c r="AC150" s="1">
        <v>4.1493716181873532</v>
      </c>
    </row>
    <row r="151" spans="19:29" ht="15" customHeight="1">
      <c r="S151" s="1" t="s">
        <v>58</v>
      </c>
      <c r="T151" s="1" t="s">
        <v>58</v>
      </c>
      <c r="U151" s="1">
        <v>3.082078102210104</v>
      </c>
      <c r="V151" s="1" t="s">
        <v>58</v>
      </c>
      <c r="W151" s="1">
        <v>2.8685467372098006</v>
      </c>
      <c r="X151" s="1" t="s">
        <v>58</v>
      </c>
      <c r="Y151" s="1">
        <v>4.0772506518189005</v>
      </c>
      <c r="Z151" s="1" t="s">
        <v>58</v>
      </c>
      <c r="AA151" s="1">
        <v>3.098241509247424</v>
      </c>
      <c r="AB151" s="1" t="s">
        <v>58</v>
      </c>
      <c r="AC151" s="1">
        <v>1.913138688624521</v>
      </c>
    </row>
    <row r="152" spans="19:29" ht="15" customHeight="1">
      <c r="S152" s="1" t="s">
        <v>59</v>
      </c>
      <c r="T152" s="1" t="s">
        <v>59</v>
      </c>
      <c r="U152" s="1">
        <v>5.0725448826394723</v>
      </c>
      <c r="V152" s="1" t="s">
        <v>59</v>
      </c>
      <c r="W152" s="1">
        <v>2.3073507372474116</v>
      </c>
      <c r="X152" s="1" t="s">
        <v>59</v>
      </c>
      <c r="Y152" s="1">
        <v>3.3374581640609655</v>
      </c>
      <c r="Z152" s="1" t="s">
        <v>59</v>
      </c>
      <c r="AA152" s="1">
        <v>1.4953247235187244</v>
      </c>
      <c r="AB152" s="1" t="s">
        <v>59</v>
      </c>
      <c r="AC152" s="1">
        <v>1.5721125795591069</v>
      </c>
    </row>
    <row r="153" spans="19:29" ht="15" customHeight="1">
      <c r="S153" s="1" t="s">
        <v>60</v>
      </c>
      <c r="T153" s="1" t="s">
        <v>60</v>
      </c>
      <c r="U153" s="1">
        <v>5.5217378875753091</v>
      </c>
      <c r="V153" s="1" t="s">
        <v>60</v>
      </c>
      <c r="W153" s="1">
        <v>4.8280314479519291</v>
      </c>
      <c r="X153" s="1" t="s">
        <v>60</v>
      </c>
      <c r="Y153" s="1">
        <v>4.2394460318250653</v>
      </c>
      <c r="Z153" s="1" t="s">
        <v>60</v>
      </c>
      <c r="AA153" s="1">
        <v>4.040450419504003</v>
      </c>
      <c r="AB153" s="1" t="s">
        <v>60</v>
      </c>
      <c r="AC153" s="1">
        <v>1.8760336562465512</v>
      </c>
    </row>
    <row r="154" spans="19:29" ht="15" customHeight="1">
      <c r="S154" s="1" t="s">
        <v>61</v>
      </c>
      <c r="T154" s="1" t="s">
        <v>61</v>
      </c>
      <c r="U154" s="1">
        <v>1.9831512504912896</v>
      </c>
      <c r="V154" s="1" t="s">
        <v>61</v>
      </c>
      <c r="W154" s="1">
        <v>1.9189614817351051</v>
      </c>
      <c r="X154" s="1" t="s">
        <v>61</v>
      </c>
      <c r="Y154" s="1">
        <v>1.8556559489804982</v>
      </c>
      <c r="Z154" s="1" t="s">
        <v>61</v>
      </c>
      <c r="AA154" s="1">
        <v>2.0397779634983664</v>
      </c>
      <c r="AB154" s="1" t="s">
        <v>61</v>
      </c>
      <c r="AC154" s="1">
        <v>1.5370703185089618</v>
      </c>
    </row>
    <row r="155" spans="19:29" ht="15" customHeight="1">
      <c r="S155" s="1" t="s">
        <v>62</v>
      </c>
      <c r="T155" s="1" t="s">
        <v>62</v>
      </c>
      <c r="U155" s="1">
        <v>4.2107438139852542</v>
      </c>
      <c r="V155" s="1" t="s">
        <v>62</v>
      </c>
      <c r="W155" s="1">
        <v>3.9703792437660117</v>
      </c>
      <c r="X155" s="1" t="s">
        <v>62</v>
      </c>
      <c r="Y155" s="1">
        <v>4.615646192355281</v>
      </c>
      <c r="Z155" s="1" t="s">
        <v>62</v>
      </c>
      <c r="AA155" s="1">
        <v>4.5566556878835103</v>
      </c>
      <c r="AB155" s="1" t="s">
        <v>62</v>
      </c>
      <c r="AC155" s="1">
        <v>3.258596904735489</v>
      </c>
    </row>
    <row r="156" spans="19:29" ht="15" customHeight="1">
      <c r="S156" s="1" t="s">
        <v>63</v>
      </c>
      <c r="T156" s="1" t="s">
        <v>63</v>
      </c>
      <c r="U156" s="1">
        <v>1.2399045479053956</v>
      </c>
      <c r="V156" s="1" t="s">
        <v>63</v>
      </c>
      <c r="W156" s="1">
        <v>1.4445595576528045</v>
      </c>
      <c r="X156" s="1" t="s">
        <v>63</v>
      </c>
      <c r="Y156" s="1">
        <v>2.0912625085395318</v>
      </c>
      <c r="Z156" s="1" t="s">
        <v>63</v>
      </c>
      <c r="AA156" s="1">
        <v>1.3194560202666161</v>
      </c>
      <c r="AB156" s="1" t="s">
        <v>63</v>
      </c>
      <c r="AC156" s="1">
        <v>1.4765786274380983</v>
      </c>
    </row>
    <row r="157" spans="19:29" ht="15" customHeight="1">
      <c r="S157" s="1" t="s">
        <v>64</v>
      </c>
      <c r="T157" s="1" t="s">
        <v>64</v>
      </c>
      <c r="U157" s="1">
        <v>3.013962875340598</v>
      </c>
      <c r="V157" s="1" t="s">
        <v>64</v>
      </c>
      <c r="W157" s="1">
        <v>2.9408181636455595</v>
      </c>
      <c r="X157" s="1" t="s">
        <v>64</v>
      </c>
      <c r="Y157" s="1">
        <v>3.0470853328644405</v>
      </c>
      <c r="Z157" s="1" t="s">
        <v>64</v>
      </c>
      <c r="AA157" s="1">
        <v>2.3902866706875963</v>
      </c>
      <c r="AB157" s="1" t="s">
        <v>64</v>
      </c>
      <c r="AC157" s="1">
        <v>2.5154383500518698</v>
      </c>
    </row>
    <row r="158" spans="19:29" ht="15" customHeight="1">
      <c r="S158" s="1" t="s">
        <v>65</v>
      </c>
      <c r="T158" s="1" t="s">
        <v>65</v>
      </c>
      <c r="U158" s="1">
        <v>1.3273154758102286</v>
      </c>
      <c r="V158" s="1" t="s">
        <v>65</v>
      </c>
      <c r="W158" s="1">
        <v>1.1410052784550366</v>
      </c>
      <c r="X158" s="1" t="s">
        <v>65</v>
      </c>
      <c r="Y158" s="1">
        <v>1.6215255443994481</v>
      </c>
      <c r="Z158" s="1" t="s">
        <v>65</v>
      </c>
      <c r="AA158" s="1">
        <v>1.4768447987429132</v>
      </c>
      <c r="AB158" s="1" t="s">
        <v>65</v>
      </c>
      <c r="AC158" s="1">
        <v>1.089758421631043</v>
      </c>
    </row>
    <row r="159" spans="19:29" ht="15" customHeight="1">
      <c r="S159" s="1" t="s">
        <v>66</v>
      </c>
      <c r="T159" s="1" t="s">
        <v>66</v>
      </c>
      <c r="U159" s="1">
        <v>7.9534977050258258</v>
      </c>
      <c r="V159" s="1" t="s">
        <v>66</v>
      </c>
      <c r="W159" s="1">
        <v>9.4111334167741205</v>
      </c>
      <c r="X159" s="1" t="s">
        <v>66</v>
      </c>
      <c r="Y159" s="1">
        <v>7.2362621445918256</v>
      </c>
      <c r="Z159" s="1" t="s">
        <v>66</v>
      </c>
      <c r="AA159" s="1">
        <v>8.343862081475125</v>
      </c>
      <c r="AB159" s="1" t="s">
        <v>66</v>
      </c>
      <c r="AC159" s="1">
        <v>7.1893374212447458</v>
      </c>
    </row>
    <row r="160" spans="19:29" ht="15" customHeight="1">
      <c r="S160" s="1" t="s">
        <v>67</v>
      </c>
      <c r="T160" s="1" t="s">
        <v>67</v>
      </c>
      <c r="U160" s="1">
        <v>2.7540710200461413</v>
      </c>
      <c r="V160" s="1" t="s">
        <v>67</v>
      </c>
      <c r="W160" s="1">
        <v>2.8325265340349324</v>
      </c>
      <c r="X160" s="1" t="s">
        <v>68</v>
      </c>
      <c r="Y160" s="1">
        <v>3.4294052938299204</v>
      </c>
      <c r="Z160" s="1" t="s">
        <v>68</v>
      </c>
      <c r="AA160" s="1">
        <v>2.9011370457586176</v>
      </c>
      <c r="AB160" s="1" t="s">
        <v>68</v>
      </c>
      <c r="AC160" s="1">
        <v>3.0302024146522868</v>
      </c>
    </row>
    <row r="161" spans="19:29" ht="15" customHeight="1">
      <c r="S161" s="1" t="s">
        <v>69</v>
      </c>
      <c r="T161" s="1" t="s">
        <v>69</v>
      </c>
      <c r="U161" s="1">
        <v>1.1668267605912885</v>
      </c>
      <c r="V161" s="1" t="s">
        <v>69</v>
      </c>
      <c r="W161" s="1">
        <v>1.049418000971948</v>
      </c>
      <c r="X161" s="1" t="s">
        <v>69</v>
      </c>
      <c r="Y161" s="1">
        <v>1.1998065897939663</v>
      </c>
      <c r="Z161" s="1" t="s">
        <v>69</v>
      </c>
      <c r="AA161" s="1">
        <v>1.1552004353246021</v>
      </c>
      <c r="AB161" s="1" t="s">
        <v>69</v>
      </c>
      <c r="AC161" s="1">
        <v>0.3184839317728535</v>
      </c>
    </row>
    <row r="162" spans="19:29" ht="15" customHeight="1">
      <c r="S162" s="1" t="s">
        <v>70</v>
      </c>
      <c r="T162" s="1" t="s">
        <v>70</v>
      </c>
      <c r="U162" s="1">
        <v>3.3630307933610601</v>
      </c>
      <c r="V162" s="1" t="s">
        <v>70</v>
      </c>
      <c r="W162" s="1">
        <v>2.0028826098820658</v>
      </c>
      <c r="X162" s="1" t="s">
        <v>70</v>
      </c>
      <c r="Y162" s="1">
        <v>5.2703639267673266</v>
      </c>
      <c r="Z162" s="1" t="s">
        <v>70</v>
      </c>
      <c r="AA162" s="1">
        <v>4.4309545865135798</v>
      </c>
      <c r="AB162" s="1" t="s">
        <v>70</v>
      </c>
      <c r="AC162" s="1">
        <v>3.0320573135611255</v>
      </c>
    </row>
    <row r="163" spans="19:29" ht="15" customHeight="1">
      <c r="S163" s="1" t="s">
        <v>71</v>
      </c>
      <c r="T163" s="1" t="s">
        <v>71</v>
      </c>
      <c r="U163" s="1">
        <v>2.6353633424151388</v>
      </c>
      <c r="V163" s="1" t="s">
        <v>71</v>
      </c>
      <c r="W163" s="1">
        <v>3.1108238056075992</v>
      </c>
      <c r="X163" s="1" t="s">
        <v>71</v>
      </c>
      <c r="Y163" s="1">
        <v>4.2773488784620604</v>
      </c>
      <c r="Z163" s="1" t="s">
        <v>71</v>
      </c>
      <c r="AA163" s="1">
        <v>6.8319950290395095</v>
      </c>
      <c r="AB163" s="1" t="s">
        <v>71</v>
      </c>
      <c r="AC163" s="1">
        <v>1.9768836596289596</v>
      </c>
    </row>
    <row r="164" spans="19:29" ht="15" customHeight="1">
      <c r="S164" s="1" t="s">
        <v>72</v>
      </c>
      <c r="T164" s="1" t="s">
        <v>72</v>
      </c>
      <c r="U164" s="1">
        <v>3.4419772794708807</v>
      </c>
      <c r="V164" s="1" t="s">
        <v>72</v>
      </c>
      <c r="W164" s="1">
        <v>3.266333469982468</v>
      </c>
      <c r="X164" s="1" t="s">
        <v>72</v>
      </c>
      <c r="Y164" s="1">
        <v>5.9730802093593489</v>
      </c>
      <c r="Z164" s="1" t="s">
        <v>72</v>
      </c>
      <c r="AA164" s="1">
        <v>4.3458162944649521</v>
      </c>
      <c r="AB164" s="1" t="s">
        <v>72</v>
      </c>
      <c r="AC164" s="1">
        <v>4.6038099088544602</v>
      </c>
    </row>
    <row r="165" spans="19:29" ht="15" customHeight="1">
      <c r="S165" s="1" t="s">
        <v>73</v>
      </c>
      <c r="T165" s="1" t="s">
        <v>73</v>
      </c>
      <c r="U165" s="1">
        <v>3.2087942738092385</v>
      </c>
      <c r="V165" s="1" t="s">
        <v>73</v>
      </c>
      <c r="W165" s="1">
        <v>2.9832433104812837</v>
      </c>
      <c r="X165" s="1" t="s">
        <v>73</v>
      </c>
      <c r="Y165" s="1">
        <v>3.5871721810180515</v>
      </c>
      <c r="Z165" s="1" t="s">
        <v>73</v>
      </c>
      <c r="AA165" s="1">
        <v>4.2694140846569946</v>
      </c>
      <c r="AB165" s="1" t="s">
        <v>73</v>
      </c>
      <c r="AC165" s="1">
        <v>4.1051076629682433</v>
      </c>
    </row>
    <row r="166" spans="19:29" ht="15" customHeight="1">
      <c r="S166" s="1" t="s">
        <v>74</v>
      </c>
      <c r="T166" s="1" t="s">
        <v>74</v>
      </c>
      <c r="U166" s="1">
        <v>0.76641804923261225</v>
      </c>
      <c r="V166" s="1" t="s">
        <v>74</v>
      </c>
      <c r="W166" s="1">
        <v>1.1968959309022227</v>
      </c>
      <c r="X166" s="1" t="s">
        <v>74</v>
      </c>
      <c r="Y166" s="1">
        <v>1.4888929750217337</v>
      </c>
      <c r="Z166" s="1" t="s">
        <v>74</v>
      </c>
      <c r="AA166" s="1">
        <v>2.1746827520851872</v>
      </c>
      <c r="AB166" s="1" t="s">
        <v>74</v>
      </c>
      <c r="AC166" s="1">
        <v>1.0254197518000108</v>
      </c>
    </row>
    <row r="167" spans="19:29" ht="15" customHeight="1">
      <c r="S167" s="1" t="s">
        <v>75</v>
      </c>
      <c r="T167" s="1" t="s">
        <v>75</v>
      </c>
      <c r="U167" s="1">
        <v>2.4367117765372583</v>
      </c>
      <c r="V167" s="1" t="s">
        <v>75</v>
      </c>
      <c r="W167" s="1">
        <v>2.0484546008875433</v>
      </c>
      <c r="X167" s="1" t="s">
        <v>75</v>
      </c>
      <c r="Y167" s="1">
        <v>2.8576634468164976</v>
      </c>
      <c r="Z167" s="1" t="s">
        <v>75</v>
      </c>
      <c r="AA167" s="1">
        <v>2.7620239201174286</v>
      </c>
      <c r="AB167" s="1" t="s">
        <v>76</v>
      </c>
      <c r="AC167" s="1">
        <v>2.2983956663383718</v>
      </c>
    </row>
    <row r="168" spans="19:29" ht="15" customHeight="1">
      <c r="S168" s="1" t="s">
        <v>77</v>
      </c>
      <c r="T168" s="1" t="s">
        <v>77</v>
      </c>
      <c r="U168" s="1">
        <v>2.0434780248821061</v>
      </c>
      <c r="V168" s="1" t="s">
        <v>77</v>
      </c>
      <c r="W168" s="1">
        <v>1.6738206083742855</v>
      </c>
      <c r="X168" s="1" t="s">
        <v>77</v>
      </c>
      <c r="Y168" s="1">
        <v>2.031420706398547</v>
      </c>
      <c r="Z168" s="1" t="s">
        <v>77</v>
      </c>
      <c r="AA168" s="1">
        <v>2.4997914722269936</v>
      </c>
      <c r="AB168" s="1" t="s">
        <v>77</v>
      </c>
      <c r="AC168" s="1">
        <v>2.2212039670712249</v>
      </c>
    </row>
    <row r="169" spans="19:29" ht="15" customHeight="1">
      <c r="S169" s="1" t="s">
        <v>78</v>
      </c>
      <c r="T169" s="1" t="s">
        <v>78</v>
      </c>
      <c r="U169" s="1">
        <v>2.225510774948078</v>
      </c>
      <c r="V169" s="1" t="s">
        <v>78</v>
      </c>
      <c r="W169" s="1">
        <v>2.3020811902455698</v>
      </c>
      <c r="X169" s="1" t="s">
        <v>78</v>
      </c>
      <c r="Y169" s="1">
        <v>2.9407446843534144</v>
      </c>
      <c r="Z169" s="1" t="s">
        <v>78</v>
      </c>
      <c r="AA169" s="1">
        <v>2.9457329053442249</v>
      </c>
      <c r="AB169" s="1" t="s">
        <v>78</v>
      </c>
      <c r="AC169" s="1">
        <v>2.7182712751225426</v>
      </c>
    </row>
    <row r="170" spans="19:29" ht="15" customHeight="1">
      <c r="S170" s="1" t="s">
        <v>79</v>
      </c>
      <c r="T170" s="1" t="s">
        <v>79</v>
      </c>
      <c r="U170" s="1">
        <v>3.0449241380007077</v>
      </c>
      <c r="V170" s="1" t="s">
        <v>79</v>
      </c>
      <c r="W170" s="1">
        <v>2.4889745057682666</v>
      </c>
      <c r="X170" s="1" t="s">
        <v>79</v>
      </c>
      <c r="Y170" s="1">
        <v>2.8285688415946386</v>
      </c>
      <c r="Z170" s="1" t="s">
        <v>79</v>
      </c>
      <c r="AA170" s="1">
        <v>3.0876516790792006</v>
      </c>
      <c r="AB170" s="1" t="s">
        <v>79</v>
      </c>
      <c r="AC170" s="1">
        <v>2.4698939708939056</v>
      </c>
    </row>
    <row r="171" spans="19:29" ht="15" customHeight="1">
      <c r="S171" s="1" t="s">
        <v>80</v>
      </c>
      <c r="T171" s="1" t="s">
        <v>80</v>
      </c>
      <c r="U171" s="1">
        <v>2.4275182823748231</v>
      </c>
      <c r="V171" s="1" t="s">
        <v>80</v>
      </c>
      <c r="W171" s="1">
        <v>2.1248224518007381</v>
      </c>
      <c r="X171" s="1" t="s">
        <v>80</v>
      </c>
      <c r="Y171" s="1">
        <v>2.4276542360518141</v>
      </c>
      <c r="Z171" s="1" t="s">
        <v>80</v>
      </c>
      <c r="AA171" s="1">
        <v>2.6650095490065167</v>
      </c>
      <c r="AB171" s="1" t="s">
        <v>80</v>
      </c>
      <c r="AC171" s="1">
        <v>2.1867943228887627</v>
      </c>
    </row>
    <row r="172" spans="19:29" ht="15" customHeight="1">
      <c r="S172" s="1" t="s">
        <v>81</v>
      </c>
      <c r="T172" s="1" t="s">
        <v>81</v>
      </c>
      <c r="U172" s="1">
        <v>1.5943015813521098</v>
      </c>
      <c r="V172" s="1" t="s">
        <v>81</v>
      </c>
      <c r="W172" s="1">
        <v>1.642483553790459</v>
      </c>
      <c r="X172" s="1" t="s">
        <v>81</v>
      </c>
      <c r="Y172" s="1">
        <v>3.261320051625483</v>
      </c>
      <c r="Z172" s="1" t="s">
        <v>81</v>
      </c>
      <c r="AA172" s="1">
        <v>3.2223144604797618</v>
      </c>
      <c r="AB172" s="1" t="s">
        <v>81</v>
      </c>
      <c r="AC172" s="1">
        <v>1.9398928305389298</v>
      </c>
    </row>
    <row r="173" spans="19:29" ht="15" customHeight="1">
      <c r="S173" s="1" t="s">
        <v>82</v>
      </c>
      <c r="T173" s="1" t="s">
        <v>82</v>
      </c>
      <c r="U173" s="1">
        <v>4.9117554806156756</v>
      </c>
      <c r="V173" s="1" t="s">
        <v>82</v>
      </c>
      <c r="W173" s="1">
        <v>4.7520915698871944</v>
      </c>
      <c r="X173" s="1" t="s">
        <v>82</v>
      </c>
      <c r="Y173" s="1">
        <v>6.5684583574998632</v>
      </c>
      <c r="Z173" s="1" t="s">
        <v>82</v>
      </c>
      <c r="AA173" s="1">
        <v>6.290374025819788</v>
      </c>
      <c r="AB173" s="1" t="s">
        <v>83</v>
      </c>
      <c r="AC173" s="1">
        <v>4.1223036001142042</v>
      </c>
    </row>
    <row r="174" spans="19:29" ht="15" customHeight="1">
      <c r="S174" s="1" t="s">
        <v>84</v>
      </c>
      <c r="T174" s="1" t="s">
        <v>84</v>
      </c>
      <c r="U174" s="1">
        <v>2.74839294218248</v>
      </c>
      <c r="V174" s="1" t="s">
        <v>84</v>
      </c>
      <c r="W174" s="1">
        <v>2.3773745836531557</v>
      </c>
      <c r="X174" s="1" t="s">
        <v>84</v>
      </c>
      <c r="Y174" s="1">
        <v>3.2661757336914272</v>
      </c>
      <c r="Z174" s="1" t="s">
        <v>84</v>
      </c>
      <c r="AA174" s="1">
        <v>3.1616331958256323</v>
      </c>
      <c r="AB174" s="1" t="s">
        <v>84</v>
      </c>
      <c r="AC174" s="1">
        <v>2.4336855122885925</v>
      </c>
    </row>
    <row r="175" spans="19:29" ht="15" customHeight="1">
      <c r="S175" s="1" t="s">
        <v>85</v>
      </c>
      <c r="T175" s="1" t="s">
        <v>85</v>
      </c>
      <c r="U175" s="1">
        <v>1.9881851910368651</v>
      </c>
      <c r="V175" s="1" t="s">
        <v>85</v>
      </c>
      <c r="W175" s="1">
        <v>2.010649631295732</v>
      </c>
      <c r="X175" s="1" t="s">
        <v>85</v>
      </c>
      <c r="Y175" s="1">
        <v>2.599982020899354</v>
      </c>
      <c r="Z175" s="1" t="s">
        <v>85</v>
      </c>
      <c r="AA175" s="1">
        <v>2.0161271995083325</v>
      </c>
      <c r="AB175" s="1" t="s">
        <v>85</v>
      </c>
      <c r="AC175" s="1">
        <v>2.8270256247766974</v>
      </c>
    </row>
    <row r="176" spans="19:29" ht="15" customHeight="1">
      <c r="S176" s="1" t="s">
        <v>86</v>
      </c>
      <c r="T176" s="1" t="s">
        <v>86</v>
      </c>
      <c r="U176" s="1">
        <v>2.9517378746077418</v>
      </c>
      <c r="V176" s="1" t="s">
        <v>86</v>
      </c>
      <c r="W176" s="1">
        <v>2.7973025691495028</v>
      </c>
      <c r="X176" s="1" t="s">
        <v>86</v>
      </c>
      <c r="Y176" s="1">
        <v>3.7463729936999037</v>
      </c>
      <c r="Z176" s="1" t="s">
        <v>86</v>
      </c>
      <c r="AA176" s="1">
        <v>3.5287234441438899</v>
      </c>
      <c r="AB176" s="1" t="s">
        <v>86</v>
      </c>
      <c r="AC176" s="1">
        <v>2.9655369884255953</v>
      </c>
    </row>
    <row r="177" spans="19:29" ht="15" customHeight="1">
      <c r="S177" s="1" t="s">
        <v>87</v>
      </c>
      <c r="T177" s="1" t="s">
        <v>87</v>
      </c>
      <c r="U177" s="1">
        <v>2.9940428815260773</v>
      </c>
      <c r="V177" s="1" t="s">
        <v>87</v>
      </c>
      <c r="W177" s="1">
        <v>2.8485486064373635</v>
      </c>
      <c r="X177" s="1" t="s">
        <v>87</v>
      </c>
      <c r="Y177" s="1">
        <v>3.5569094178647278</v>
      </c>
      <c r="Z177" s="1" t="s">
        <v>87</v>
      </c>
      <c r="AA177" s="1">
        <v>3.1787027097166898</v>
      </c>
      <c r="AB177" s="1" t="s">
        <v>87</v>
      </c>
      <c r="AC177" s="1">
        <v>3.1628483949684258</v>
      </c>
    </row>
    <row r="178" spans="19:29" ht="15" customHeight="1">
      <c r="S178" s="1" t="s">
        <v>88</v>
      </c>
      <c r="T178" s="1" t="s">
        <v>88</v>
      </c>
      <c r="U178" s="1">
        <v>4.7249817320354905</v>
      </c>
      <c r="V178" s="1" t="s">
        <v>88</v>
      </c>
      <c r="W178" s="1">
        <v>3.6935958256959038</v>
      </c>
      <c r="X178" s="1" t="s">
        <v>88</v>
      </c>
      <c r="Y178" s="1">
        <v>3.8369716953593906</v>
      </c>
      <c r="Z178" s="1" t="s">
        <v>88</v>
      </c>
      <c r="AA178" s="1">
        <v>3.1907567409176161</v>
      </c>
      <c r="AB178" s="1" t="s">
        <v>88</v>
      </c>
      <c r="AC178" s="1">
        <v>2.6025841567560271</v>
      </c>
    </row>
    <row r="179" spans="19:29" ht="15" customHeight="1">
      <c r="S179" s="1" t="s">
        <v>89</v>
      </c>
      <c r="T179" s="1" t="s">
        <v>89</v>
      </c>
      <c r="U179" s="1">
        <v>2.7368019386729276</v>
      </c>
      <c r="V179" s="1" t="s">
        <v>89</v>
      </c>
      <c r="W179" s="1">
        <v>2.4861931268818478</v>
      </c>
      <c r="X179" s="1" t="s">
        <v>89</v>
      </c>
      <c r="Y179" s="1">
        <v>3.1681739783521827</v>
      </c>
      <c r="Z179" s="1" t="s">
        <v>89</v>
      </c>
      <c r="AA179" s="1">
        <v>3.6403347659595822</v>
      </c>
      <c r="AB179" s="1" t="s">
        <v>89</v>
      </c>
      <c r="AC179" s="1">
        <v>2.3774080034158072</v>
      </c>
    </row>
    <row r="180" spans="19:29" ht="15" customHeight="1">
      <c r="S180" s="1" t="s">
        <v>90</v>
      </c>
      <c r="T180" s="1" t="s">
        <v>90</v>
      </c>
      <c r="U180" s="1">
        <v>6.3412929085381338</v>
      </c>
      <c r="V180" s="1" t="s">
        <v>90</v>
      </c>
      <c r="W180" s="1">
        <v>5.4255234174378177</v>
      </c>
      <c r="X180" s="1" t="s">
        <v>90</v>
      </c>
      <c r="Y180" s="1">
        <v>7.1945069003017528</v>
      </c>
      <c r="Z180" s="1" t="s">
        <v>90</v>
      </c>
      <c r="AA180" s="1">
        <v>7.5268138591040561</v>
      </c>
      <c r="AB180" s="1" t="s">
        <v>91</v>
      </c>
      <c r="AC180" s="1">
        <v>5.4598741646835718</v>
      </c>
    </row>
    <row r="181" spans="19:29" ht="15" customHeight="1">
      <c r="S181" s="1" t="s">
        <v>108</v>
      </c>
      <c r="T181" s="1" t="s">
        <v>108</v>
      </c>
      <c r="U181" s="1">
        <v>4.1295529842086562</v>
      </c>
      <c r="V181" s="1" t="s">
        <v>108</v>
      </c>
      <c r="W181" s="1">
        <v>3.5472401581301645</v>
      </c>
      <c r="X181" s="1" t="s">
        <v>108</v>
      </c>
      <c r="Y181" s="1">
        <v>4.715757587299966</v>
      </c>
      <c r="Z181" s="1" t="s">
        <v>108</v>
      </c>
      <c r="AA181" s="1">
        <v>4.917770530089582</v>
      </c>
      <c r="AB181" s="1" t="s">
        <v>109</v>
      </c>
      <c r="AC181" s="1">
        <v>3.6189884931286671</v>
      </c>
    </row>
    <row r="182" spans="19:29" ht="15" customHeight="1">
      <c r="S182" s="1" t="s">
        <v>92</v>
      </c>
      <c r="T182" s="1" t="s">
        <v>92</v>
      </c>
      <c r="U182" s="1">
        <v>4.1724755901369557</v>
      </c>
      <c r="V182" s="1" t="s">
        <v>92</v>
      </c>
      <c r="W182" s="1">
        <v>3.499051150335275</v>
      </c>
      <c r="X182" s="1" t="s">
        <v>92</v>
      </c>
      <c r="Y182" s="1">
        <v>2.5159052273567539</v>
      </c>
      <c r="Z182" s="1" t="s">
        <v>92</v>
      </c>
      <c r="AA182" s="1">
        <v>2.4192053208263782</v>
      </c>
      <c r="AB182" s="1" t="s">
        <v>92</v>
      </c>
      <c r="AC182" s="1">
        <v>2.1361112090317635</v>
      </c>
    </row>
    <row r="183" spans="19:29" ht="15" customHeight="1">
      <c r="S183" s="1" t="s">
        <v>93</v>
      </c>
      <c r="T183" s="1" t="s">
        <v>93</v>
      </c>
      <c r="U183" s="1">
        <v>2.0837821821472504</v>
      </c>
      <c r="V183" s="1" t="s">
        <v>93</v>
      </c>
      <c r="W183" s="1">
        <v>1.9178280044772251</v>
      </c>
      <c r="X183" s="1" t="s">
        <v>93</v>
      </c>
      <c r="Y183" s="1">
        <v>2.9508787264651</v>
      </c>
      <c r="Z183" s="1" t="s">
        <v>93</v>
      </c>
      <c r="AA183" s="1">
        <v>2.24255803851011</v>
      </c>
      <c r="AB183" s="1" t="s">
        <v>93</v>
      </c>
      <c r="AC183" s="1">
        <v>1.5875360889451835</v>
      </c>
    </row>
    <row r="184" spans="19:29" ht="15" customHeight="1">
      <c r="S184" s="1" t="s">
        <v>94</v>
      </c>
      <c r="T184" s="1" t="s">
        <v>94</v>
      </c>
      <c r="U184" s="1">
        <v>3.4403727017225738</v>
      </c>
      <c r="V184" s="1" t="s">
        <v>94</v>
      </c>
      <c r="W184" s="1">
        <v>3.0732084616983424</v>
      </c>
      <c r="X184" s="1" t="s">
        <v>94</v>
      </c>
      <c r="Y184" s="1">
        <v>4.4688713775797675</v>
      </c>
      <c r="Z184" s="1" t="s">
        <v>94</v>
      </c>
      <c r="AA184" s="1">
        <v>4.6116755858939404</v>
      </c>
      <c r="AB184" s="1" t="s">
        <v>94</v>
      </c>
      <c r="AC184" s="1">
        <v>3.7150118669896139</v>
      </c>
    </row>
    <row r="185" spans="19:29" ht="15" customHeight="1">
      <c r="S185" s="1" t="s">
        <v>95</v>
      </c>
      <c r="T185" s="1" t="s">
        <v>95</v>
      </c>
      <c r="U185" s="1">
        <v>3.6170860545550503</v>
      </c>
      <c r="V185" s="1" t="s">
        <v>95</v>
      </c>
      <c r="W185" s="1">
        <v>2.7968142755828032</v>
      </c>
      <c r="X185" s="1" t="s">
        <v>95</v>
      </c>
      <c r="Y185" s="1">
        <v>2.4486693414564655</v>
      </c>
      <c r="Z185" s="1" t="s">
        <v>95</v>
      </c>
      <c r="AA185" s="1">
        <v>3.70438276631686</v>
      </c>
      <c r="AB185" s="1" t="s">
        <v>95</v>
      </c>
      <c r="AC185" s="1">
        <v>2.5246353498243259</v>
      </c>
    </row>
    <row r="186" spans="19:29" ht="15" customHeight="1">
      <c r="S186" s="1" t="s">
        <v>96</v>
      </c>
      <c r="T186" s="1" t="s">
        <v>96</v>
      </c>
      <c r="U186" s="1">
        <v>6.6687134654200619</v>
      </c>
      <c r="V186" s="1" t="s">
        <v>96</v>
      </c>
      <c r="W186" s="1">
        <v>5.4362622947249664</v>
      </c>
      <c r="X186" s="1" t="s">
        <v>96</v>
      </c>
      <c r="Y186" s="1">
        <v>7.2384025157422416</v>
      </c>
      <c r="Z186" s="1" t="s">
        <v>96</v>
      </c>
      <c r="AA186" s="1">
        <v>3.5237464293110081</v>
      </c>
      <c r="AB186" s="1" t="s">
        <v>96</v>
      </c>
      <c r="AC186" s="1">
        <v>1.8163531961996946</v>
      </c>
    </row>
    <row r="187" spans="19:29" ht="15" customHeight="1">
      <c r="S187" s="1" t="s">
        <v>97</v>
      </c>
      <c r="T187" s="1" t="s">
        <v>97</v>
      </c>
      <c r="U187" s="1">
        <v>2.0797973039869153</v>
      </c>
      <c r="V187" s="1" t="s">
        <v>97</v>
      </c>
      <c r="W187" s="1">
        <v>1.8979201916506185</v>
      </c>
      <c r="X187" s="1" t="s">
        <v>97</v>
      </c>
      <c r="Y187" s="1">
        <v>3.4065226203229089</v>
      </c>
      <c r="Z187" s="1" t="s">
        <v>97</v>
      </c>
      <c r="AA187" s="1">
        <v>2.4843221770526589</v>
      </c>
      <c r="AB187" s="1" t="s">
        <v>97</v>
      </c>
      <c r="AC187" s="1">
        <v>2.3849138502946561</v>
      </c>
    </row>
    <row r="188" spans="19:29" ht="15" customHeight="1">
      <c r="S188" s="1" t="s">
        <v>98</v>
      </c>
      <c r="T188" s="1" t="s">
        <v>98</v>
      </c>
      <c r="U188" s="1">
        <v>2.8188640421981925</v>
      </c>
      <c r="V188" s="1" t="s">
        <v>98</v>
      </c>
      <c r="W188" s="1">
        <v>1.5306202319772362</v>
      </c>
      <c r="X188" s="1" t="s">
        <v>98</v>
      </c>
      <c r="Y188" s="1">
        <v>2.9147047536934392</v>
      </c>
      <c r="Z188" s="1" t="s">
        <v>98</v>
      </c>
      <c r="AA188" s="1">
        <v>1.955475890593805</v>
      </c>
      <c r="AB188" s="1" t="s">
        <v>99</v>
      </c>
      <c r="AC188" s="1">
        <v>1.7626296650189643</v>
      </c>
    </row>
    <row r="189" spans="19:29" ht="15" customHeight="1">
      <c r="S189" s="1" t="s">
        <v>100</v>
      </c>
      <c r="T189" s="1" t="s">
        <v>100</v>
      </c>
      <c r="U189" s="1">
        <v>2.3674176659701702</v>
      </c>
      <c r="V189" s="1" t="s">
        <v>100</v>
      </c>
      <c r="W189" s="1">
        <v>1.9228220821368376</v>
      </c>
      <c r="X189" s="1" t="s">
        <v>100</v>
      </c>
      <c r="Y189" s="1">
        <v>2.2975880543378482</v>
      </c>
      <c r="Z189" s="1" t="s">
        <v>100</v>
      </c>
      <c r="AA189" s="1">
        <v>2.1660410807626231</v>
      </c>
      <c r="AB189" s="1" t="s">
        <v>100</v>
      </c>
      <c r="AC189" s="1">
        <v>1.980298996584988</v>
      </c>
    </row>
    <row r="190" spans="19:29" ht="15" customHeight="1">
      <c r="S190" s="1" t="s">
        <v>101</v>
      </c>
      <c r="T190" s="1" t="s">
        <v>101</v>
      </c>
      <c r="U190" s="1">
        <v>0.85829889711286644</v>
      </c>
      <c r="V190" s="1" t="s">
        <v>101</v>
      </c>
      <c r="W190" s="1">
        <v>0.91327520284857233</v>
      </c>
      <c r="X190" s="1" t="s">
        <v>101</v>
      </c>
      <c r="Y190" s="1">
        <v>1.1090397470759477</v>
      </c>
      <c r="Z190" s="1" t="s">
        <v>101</v>
      </c>
      <c r="AA190" s="1">
        <v>0.94527633950592405</v>
      </c>
      <c r="AB190" s="1" t="s">
        <v>101</v>
      </c>
      <c r="AC190" s="1">
        <v>0.81078046705336737</v>
      </c>
    </row>
    <row r="191" spans="19:29" ht="15" customHeight="1">
      <c r="S191" s="1" t="s">
        <v>102</v>
      </c>
      <c r="T191" s="1" t="s">
        <v>102</v>
      </c>
      <c r="U191" s="1">
        <v>1.2199614207405185</v>
      </c>
      <c r="V191" s="1" t="s">
        <v>102</v>
      </c>
      <c r="W191" s="1">
        <v>1.916939665664358</v>
      </c>
      <c r="X191" s="1" t="s">
        <v>102</v>
      </c>
      <c r="Y191" s="1">
        <v>1.4705692271497135</v>
      </c>
      <c r="Z191" s="1" t="s">
        <v>102</v>
      </c>
      <c r="AA191" s="1">
        <v>2.8524267260126606</v>
      </c>
      <c r="AB191" s="1" t="s">
        <v>102</v>
      </c>
      <c r="AC191" s="1">
        <v>1.6187533622582693</v>
      </c>
    </row>
  </sheetData>
  <sheetProtection password="8805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5"/>
  <sheetViews>
    <sheetView showGridLines="0" showRowColHeaders="0" tabSelected="1" workbookViewId="0">
      <selection activeCell="A26" sqref="A26"/>
    </sheetView>
  </sheetViews>
  <sheetFormatPr defaultColWidth="0" defaultRowHeight="15" zeroHeight="1"/>
  <cols>
    <col min="1" max="11" width="9.140625" customWidth="1"/>
    <col min="12" max="12" width="9.5703125" customWidth="1"/>
    <col min="13" max="16384" width="9.140625" hidden="1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</sheetData>
  <sheetProtection password="8805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M79"/>
  <sheetViews>
    <sheetView showGridLines="0" workbookViewId="0">
      <selection activeCell="D15" sqref="D15"/>
    </sheetView>
  </sheetViews>
  <sheetFormatPr defaultColWidth="0" defaultRowHeight="14.25" zeroHeight="1"/>
  <cols>
    <col min="1" max="1" width="4" style="9" customWidth="1"/>
    <col min="2" max="2" width="9" style="9" customWidth="1"/>
    <col min="3" max="3" width="24.85546875" style="9" customWidth="1"/>
    <col min="4" max="4" width="13.42578125" style="9" customWidth="1"/>
    <col min="5" max="5" width="12.42578125" style="9" customWidth="1"/>
    <col min="6" max="6" width="14.85546875" style="9" customWidth="1"/>
    <col min="7" max="7" width="9.5703125" style="9" customWidth="1"/>
    <col min="8" max="16" width="9" style="9" customWidth="1"/>
    <col min="17" max="17" width="1.28515625" style="9" customWidth="1"/>
    <col min="18" max="18" width="9.5703125" style="9" customWidth="1"/>
    <col min="19" max="39" width="9" style="9" hidden="1" customWidth="1"/>
    <col min="40" max="16384" width="9" style="9" hidden="1"/>
  </cols>
  <sheetData>
    <row r="1" spans="1:39" s="6" customFormat="1" ht="15.75">
      <c r="A1" s="2" t="s">
        <v>110</v>
      </c>
      <c r="B1" s="2"/>
      <c r="C1" s="2"/>
      <c r="D1" s="2"/>
      <c r="E1" s="2"/>
      <c r="F1" s="2"/>
      <c r="G1" s="2"/>
      <c r="H1" s="2"/>
      <c r="I1" s="4" t="s">
        <v>111</v>
      </c>
      <c r="J1" s="2"/>
      <c r="K1" s="2"/>
      <c r="L1" s="4" t="s">
        <v>112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s="8" customFormat="1" ht="15.75">
      <c r="A2" s="3"/>
      <c r="B2" s="3"/>
      <c r="C2" s="3"/>
      <c r="D2" s="3"/>
      <c r="E2" s="3"/>
      <c r="F2" s="3"/>
      <c r="G2" s="3"/>
      <c r="H2" s="3"/>
      <c r="I2" s="7"/>
      <c r="J2" s="3"/>
      <c r="K2" s="3"/>
      <c r="L2" s="7"/>
      <c r="M2" s="3"/>
      <c r="N2" s="3"/>
      <c r="O2" s="3"/>
      <c r="P2" s="3"/>
      <c r="Q2" s="3"/>
    </row>
    <row r="3" spans="1:39" s="8" customFormat="1" ht="15.75">
      <c r="A3" s="3"/>
      <c r="B3" s="3"/>
      <c r="C3" s="3"/>
      <c r="D3" s="3"/>
      <c r="E3" s="3"/>
      <c r="F3" s="3"/>
      <c r="G3" s="3"/>
      <c r="H3" s="3"/>
      <c r="I3" s="7"/>
      <c r="J3" s="3"/>
      <c r="K3" s="3"/>
      <c r="L3" s="7"/>
      <c r="M3" s="3"/>
      <c r="N3" s="3"/>
      <c r="O3" s="3"/>
      <c r="P3" s="3"/>
      <c r="Q3" s="3"/>
    </row>
    <row r="4" spans="1:39" s="8" customFormat="1" ht="15.75">
      <c r="A4" s="3"/>
      <c r="B4" s="3"/>
      <c r="C4" s="3"/>
      <c r="D4" s="3"/>
      <c r="E4" s="3"/>
      <c r="F4" s="3"/>
      <c r="G4" s="41"/>
      <c r="H4" s="3"/>
      <c r="I4" s="7"/>
      <c r="J4" s="3"/>
      <c r="K4" s="3"/>
      <c r="L4" s="7"/>
      <c r="M4" s="3"/>
      <c r="N4" s="3"/>
      <c r="O4" s="3"/>
      <c r="P4" s="3"/>
      <c r="Q4" s="3"/>
    </row>
    <row r="5" spans="1:39" s="8" customFormat="1" ht="15.75">
      <c r="A5" s="3"/>
      <c r="B5" s="3"/>
      <c r="C5" s="3"/>
      <c r="D5" s="3"/>
      <c r="E5" s="3"/>
      <c r="F5" s="3"/>
      <c r="G5" s="41"/>
      <c r="H5" s="3"/>
      <c r="I5" s="7"/>
      <c r="J5" s="3"/>
      <c r="K5" s="3"/>
      <c r="L5" s="7"/>
      <c r="M5" s="3"/>
      <c r="N5" s="3"/>
      <c r="O5" s="3"/>
      <c r="P5" s="3"/>
      <c r="Q5" s="3"/>
    </row>
    <row r="6" spans="1:39" s="8" customFormat="1" ht="15.75">
      <c r="A6" s="3"/>
      <c r="B6" s="3"/>
      <c r="C6" s="3"/>
      <c r="D6" s="3"/>
      <c r="E6" s="3"/>
      <c r="F6" s="3"/>
      <c r="G6" s="41"/>
      <c r="H6" s="3"/>
      <c r="I6" s="7"/>
      <c r="J6" s="3"/>
      <c r="K6" s="3"/>
      <c r="L6" s="7"/>
      <c r="M6" s="3"/>
      <c r="N6" s="3"/>
      <c r="O6" s="3"/>
      <c r="P6" s="3"/>
      <c r="Q6" s="3"/>
    </row>
    <row r="7" spans="1:39"/>
    <row r="8" spans="1:39" ht="27.75">
      <c r="C8" s="5"/>
      <c r="D8" s="5"/>
      <c r="E8" s="51" t="s">
        <v>118</v>
      </c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</row>
    <row r="9" spans="1:39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39" ht="15" thickBot="1"/>
    <row r="11" spans="1:39" ht="15" customHeight="1">
      <c r="A11" s="10"/>
      <c r="B11" s="11"/>
      <c r="C11" s="12"/>
      <c r="D11" s="12"/>
      <c r="E11" s="12"/>
      <c r="F11" s="12"/>
      <c r="G11" s="13"/>
      <c r="H11" s="52" t="s">
        <v>141</v>
      </c>
      <c r="I11" s="53"/>
      <c r="J11" s="53"/>
      <c r="K11" s="53"/>
      <c r="L11" s="53"/>
      <c r="M11" s="53"/>
      <c r="N11" s="53"/>
      <c r="O11" s="53"/>
      <c r="P11" s="53"/>
      <c r="Q11" s="53"/>
      <c r="R11" s="54"/>
      <c r="S11" s="14"/>
      <c r="T11" s="14"/>
      <c r="U11" s="14"/>
      <c r="V11" s="14"/>
      <c r="W11" s="14"/>
      <c r="X11" s="14"/>
      <c r="Y11" s="14"/>
      <c r="Z11" s="14"/>
    </row>
    <row r="12" spans="1:39" ht="15" customHeight="1">
      <c r="A12" s="10"/>
      <c r="B12" s="15"/>
      <c r="C12" s="16"/>
      <c r="D12" s="16"/>
      <c r="E12" s="16"/>
      <c r="F12" s="16"/>
      <c r="G12" s="17"/>
      <c r="H12" s="55"/>
      <c r="I12" s="56"/>
      <c r="J12" s="56"/>
      <c r="K12" s="56"/>
      <c r="L12" s="56"/>
      <c r="M12" s="56"/>
      <c r="N12" s="56"/>
      <c r="O12" s="56"/>
      <c r="P12" s="56"/>
      <c r="Q12" s="56"/>
      <c r="R12" s="57"/>
      <c r="S12" s="14"/>
      <c r="T12" s="14"/>
      <c r="U12" s="14"/>
      <c r="V12" s="14"/>
      <c r="W12" s="14"/>
      <c r="X12" s="14"/>
      <c r="Y12" s="14"/>
      <c r="Z12" s="14"/>
    </row>
    <row r="13" spans="1:39" ht="15" customHeight="1">
      <c r="A13" s="10"/>
      <c r="B13" s="15" t="s">
        <v>103</v>
      </c>
      <c r="C13" s="18"/>
      <c r="D13" s="18"/>
      <c r="E13" s="16"/>
      <c r="F13" s="16"/>
      <c r="G13" s="17"/>
      <c r="H13" s="55"/>
      <c r="I13" s="56"/>
      <c r="J13" s="56"/>
      <c r="K13" s="56"/>
      <c r="L13" s="56"/>
      <c r="M13" s="56"/>
      <c r="N13" s="56"/>
      <c r="O13" s="56"/>
      <c r="P13" s="56"/>
      <c r="Q13" s="56"/>
      <c r="R13" s="57"/>
      <c r="S13" s="14"/>
      <c r="T13" s="14"/>
      <c r="U13" s="14"/>
      <c r="V13" s="14"/>
      <c r="W13" s="14"/>
      <c r="X13" s="14"/>
      <c r="Y13" s="14"/>
      <c r="Z13" s="14"/>
    </row>
    <row r="14" spans="1:39" ht="15.75" customHeight="1">
      <c r="A14" s="10"/>
      <c r="B14" s="15"/>
      <c r="C14" s="16"/>
      <c r="D14" s="19" t="s">
        <v>120</v>
      </c>
      <c r="E14" s="19"/>
      <c r="F14" s="19" t="s">
        <v>121</v>
      </c>
      <c r="G14" s="17"/>
      <c r="H14" s="55"/>
      <c r="I14" s="56"/>
      <c r="J14" s="56"/>
      <c r="K14" s="56"/>
      <c r="L14" s="56"/>
      <c r="M14" s="56"/>
      <c r="N14" s="56"/>
      <c r="O14" s="56"/>
      <c r="P14" s="56"/>
      <c r="Q14" s="56"/>
      <c r="R14" s="57"/>
      <c r="S14" s="14"/>
      <c r="T14" s="14"/>
      <c r="U14" s="14"/>
      <c r="V14" s="14"/>
      <c r="W14" s="14"/>
      <c r="X14" s="14"/>
      <c r="Y14" s="14"/>
      <c r="Z14" s="14"/>
    </row>
    <row r="15" spans="1:39" ht="15">
      <c r="A15" s="10"/>
      <c r="B15" s="15" t="s">
        <v>134</v>
      </c>
      <c r="C15" s="42"/>
      <c r="D15" s="45">
        <v>2018</v>
      </c>
      <c r="E15" s="42"/>
      <c r="F15" s="46">
        <f>VLOOKUP(Decision,LMB!$K$3:$R$96,6)</f>
        <v>1.2156116959064325</v>
      </c>
      <c r="G15" s="17"/>
      <c r="H15" s="55"/>
      <c r="I15" s="56"/>
      <c r="J15" s="56"/>
      <c r="K15" s="56"/>
      <c r="L15" s="56"/>
      <c r="M15" s="56"/>
      <c r="N15" s="56"/>
      <c r="O15" s="56"/>
      <c r="P15" s="56"/>
      <c r="Q15" s="56"/>
      <c r="R15" s="57"/>
      <c r="S15" s="14"/>
      <c r="T15" s="14"/>
      <c r="U15" s="14"/>
      <c r="V15" s="14"/>
      <c r="W15" s="14"/>
      <c r="X15" s="14"/>
      <c r="Y15" s="14"/>
      <c r="Z15" s="14"/>
    </row>
    <row r="16" spans="1:39" ht="15">
      <c r="A16" s="10"/>
      <c r="B16" s="15" t="s">
        <v>134</v>
      </c>
      <c r="C16" s="42"/>
      <c r="D16" s="45">
        <v>2017</v>
      </c>
      <c r="E16" s="42"/>
      <c r="F16" s="46">
        <f>VLOOKUP(Decision,LMB!$K$3:$R$96,5)</f>
        <v>1.1535561290322582</v>
      </c>
      <c r="G16" s="16"/>
      <c r="H16" s="55"/>
      <c r="I16" s="56"/>
      <c r="J16" s="56"/>
      <c r="K16" s="56"/>
      <c r="L16" s="56"/>
      <c r="M16" s="56"/>
      <c r="N16" s="56"/>
      <c r="O16" s="56"/>
      <c r="P16" s="56"/>
      <c r="Q16" s="56"/>
      <c r="R16" s="57"/>
      <c r="S16" s="14"/>
      <c r="T16" s="14"/>
      <c r="U16" s="14"/>
      <c r="V16" s="14"/>
      <c r="W16" s="14"/>
      <c r="X16" s="14"/>
      <c r="Y16" s="14"/>
      <c r="Z16" s="14"/>
    </row>
    <row r="17" spans="1:39" ht="15">
      <c r="A17" s="10"/>
      <c r="B17" s="15" t="s">
        <v>134</v>
      </c>
      <c r="C17" s="42"/>
      <c r="D17" s="45">
        <v>2016</v>
      </c>
      <c r="E17" s="42"/>
      <c r="F17" s="46">
        <f>VLOOKUP(Decision,LMB!$K$3:$R$96,4)</f>
        <v>1.3629988319999999</v>
      </c>
      <c r="G17" s="42"/>
      <c r="H17" s="55"/>
      <c r="I17" s="56"/>
      <c r="J17" s="56"/>
      <c r="K17" s="56"/>
      <c r="L17" s="56"/>
      <c r="M17" s="56"/>
      <c r="N17" s="56"/>
      <c r="O17" s="56"/>
      <c r="P17" s="56"/>
      <c r="Q17" s="56"/>
      <c r="R17" s="57"/>
      <c r="S17" s="14"/>
      <c r="T17" s="14"/>
      <c r="U17" s="14"/>
      <c r="V17" s="14"/>
      <c r="W17" s="14"/>
      <c r="X17" s="14"/>
      <c r="Y17" s="14"/>
      <c r="Z17" s="14"/>
    </row>
    <row r="18" spans="1:39" ht="15">
      <c r="A18" s="10"/>
      <c r="B18" s="15" t="s">
        <v>134</v>
      </c>
      <c r="C18" s="42"/>
      <c r="D18" s="45">
        <v>2015</v>
      </c>
      <c r="E18" s="42"/>
      <c r="F18" s="46">
        <f>VLOOKUP(Decision,LMB!$K$3:$R$96,3)</f>
        <v>1.0787380520266183</v>
      </c>
      <c r="G18" s="42"/>
      <c r="H18" s="55"/>
      <c r="I18" s="56"/>
      <c r="J18" s="56"/>
      <c r="K18" s="56"/>
      <c r="L18" s="56"/>
      <c r="M18" s="56"/>
      <c r="N18" s="56"/>
      <c r="O18" s="56"/>
      <c r="P18" s="56"/>
      <c r="Q18" s="56"/>
      <c r="R18" s="57"/>
      <c r="S18" s="14"/>
      <c r="T18" s="14"/>
      <c r="U18" s="14"/>
      <c r="V18" s="14"/>
      <c r="W18" s="14"/>
      <c r="X18" s="14"/>
      <c r="Y18" s="14"/>
      <c r="Z18" s="14"/>
    </row>
    <row r="19" spans="1:39" ht="15">
      <c r="A19" s="10"/>
      <c r="B19" s="15" t="s">
        <v>134</v>
      </c>
      <c r="C19" s="42"/>
      <c r="D19" s="45">
        <v>2014</v>
      </c>
      <c r="E19" s="42"/>
      <c r="F19" s="46">
        <f>VLOOKUP(Decision,LMB!$K$3:$R$96,2)</f>
        <v>1.1812692307692307</v>
      </c>
      <c r="G19" s="42"/>
      <c r="H19" s="55"/>
      <c r="I19" s="56"/>
      <c r="J19" s="56"/>
      <c r="K19" s="56"/>
      <c r="L19" s="56"/>
      <c r="M19" s="56"/>
      <c r="N19" s="56"/>
      <c r="O19" s="56"/>
      <c r="P19" s="56"/>
      <c r="Q19" s="56"/>
      <c r="R19" s="57"/>
      <c r="S19" s="14"/>
      <c r="T19" s="14"/>
      <c r="U19" s="14"/>
      <c r="V19" s="14"/>
      <c r="W19" s="14"/>
      <c r="X19" s="14"/>
      <c r="Y19" s="14"/>
      <c r="Z19" s="14"/>
    </row>
    <row r="20" spans="1:39" ht="15">
      <c r="A20" s="10"/>
      <c r="B20" s="20"/>
      <c r="C20" s="42"/>
      <c r="D20" s="42"/>
      <c r="E20" s="42"/>
      <c r="F20" s="42"/>
      <c r="G20" s="42"/>
      <c r="H20" s="55"/>
      <c r="I20" s="56"/>
      <c r="J20" s="56"/>
      <c r="K20" s="56"/>
      <c r="L20" s="56"/>
      <c r="M20" s="56"/>
      <c r="N20" s="56"/>
      <c r="O20" s="56"/>
      <c r="P20" s="56"/>
      <c r="Q20" s="56"/>
      <c r="R20" s="57"/>
      <c r="S20" s="14"/>
      <c r="T20" s="14"/>
      <c r="U20" s="14"/>
      <c r="V20" s="14"/>
      <c r="W20" s="14"/>
      <c r="X20" s="14"/>
      <c r="Y20" s="14"/>
      <c r="Z20" s="14"/>
    </row>
    <row r="21" spans="1:39" ht="15" thickBot="1">
      <c r="A21" s="10"/>
      <c r="B21" s="15"/>
      <c r="C21" s="16"/>
      <c r="D21" s="19" t="s">
        <v>2</v>
      </c>
      <c r="E21" s="19"/>
      <c r="F21" s="19" t="s">
        <v>104</v>
      </c>
      <c r="G21" s="17"/>
      <c r="H21" s="55"/>
      <c r="I21" s="56"/>
      <c r="J21" s="56"/>
      <c r="K21" s="56"/>
      <c r="L21" s="56"/>
      <c r="M21" s="56"/>
      <c r="N21" s="56"/>
      <c r="O21" s="56"/>
      <c r="P21" s="56"/>
      <c r="Q21" s="56"/>
      <c r="R21" s="57"/>
      <c r="S21" s="14"/>
      <c r="T21" s="14"/>
      <c r="U21" s="14"/>
      <c r="V21" s="14"/>
      <c r="W21" s="14"/>
      <c r="X21" s="14"/>
      <c r="Y21" s="14"/>
      <c r="Z21" s="14"/>
    </row>
    <row r="22" spans="1:39" ht="15" customHeight="1" thickBot="1">
      <c r="A22" s="10"/>
      <c r="B22" s="20" t="s">
        <v>135</v>
      </c>
      <c r="C22" s="42"/>
      <c r="D22" s="43">
        <f>VLOOKUP(Decision,LMB!$K$3:$R$96,7)</f>
        <v>1.2156116959064325</v>
      </c>
      <c r="E22" s="42"/>
      <c r="F22" s="43">
        <f>AVERAGE($F$15:$F$19)</f>
        <v>1.1984347879469079</v>
      </c>
      <c r="G22" s="17"/>
      <c r="H22" s="55"/>
      <c r="I22" s="56"/>
      <c r="J22" s="56"/>
      <c r="K22" s="56"/>
      <c r="L22" s="56"/>
      <c r="M22" s="56"/>
      <c r="N22" s="56"/>
      <c r="O22" s="56"/>
      <c r="P22" s="56"/>
      <c r="Q22" s="56"/>
      <c r="R22" s="57"/>
      <c r="S22" s="14"/>
      <c r="T22" s="14"/>
      <c r="U22" s="14"/>
      <c r="V22" s="14"/>
      <c r="W22" s="14"/>
      <c r="X22" s="14"/>
      <c r="Y22" s="14"/>
      <c r="Z22" s="14"/>
    </row>
    <row r="23" spans="1:39" ht="15" customHeight="1">
      <c r="A23" s="10"/>
      <c r="B23" s="20"/>
      <c r="C23" s="42"/>
      <c r="D23" s="42"/>
      <c r="E23" s="42"/>
      <c r="F23" s="42"/>
      <c r="G23" s="17"/>
      <c r="H23" s="55"/>
      <c r="I23" s="56"/>
      <c r="J23" s="56"/>
      <c r="K23" s="56"/>
      <c r="L23" s="56"/>
      <c r="M23" s="56"/>
      <c r="N23" s="56"/>
      <c r="O23" s="56"/>
      <c r="P23" s="56"/>
      <c r="Q23" s="56"/>
      <c r="R23" s="57"/>
      <c r="S23" s="14"/>
      <c r="T23" s="14"/>
      <c r="U23" s="14"/>
      <c r="V23" s="14"/>
      <c r="W23" s="14"/>
      <c r="X23" s="14"/>
      <c r="Y23" s="14"/>
      <c r="Z23" s="14"/>
    </row>
    <row r="24" spans="1:39" ht="15.75" customHeight="1" thickBot="1">
      <c r="A24" s="10"/>
      <c r="B24" s="15"/>
      <c r="C24" s="16"/>
      <c r="D24" s="16"/>
      <c r="E24" s="16"/>
      <c r="F24" s="16"/>
      <c r="G24" s="17"/>
      <c r="H24" s="55"/>
      <c r="I24" s="56"/>
      <c r="J24" s="56"/>
      <c r="K24" s="56"/>
      <c r="L24" s="56"/>
      <c r="M24" s="56"/>
      <c r="N24" s="56"/>
      <c r="O24" s="56"/>
      <c r="P24" s="56"/>
      <c r="Q24" s="56"/>
      <c r="R24" s="57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  <row r="25" spans="1:39" ht="16.5" thickBot="1">
      <c r="A25" s="10"/>
      <c r="B25" s="22" t="s">
        <v>136</v>
      </c>
      <c r="C25" s="16"/>
      <c r="D25" s="16"/>
      <c r="E25" s="44">
        <f>AVERAGE($D$22,$F$22)</f>
        <v>1.2070232419266702</v>
      </c>
      <c r="F25" s="21"/>
      <c r="G25" s="17"/>
      <c r="H25" s="55"/>
      <c r="I25" s="56"/>
      <c r="J25" s="56"/>
      <c r="K25" s="56"/>
      <c r="L25" s="56"/>
      <c r="M25" s="56"/>
      <c r="N25" s="56"/>
      <c r="O25" s="56"/>
      <c r="P25" s="56"/>
      <c r="Q25" s="56"/>
      <c r="R25" s="57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</row>
    <row r="26" spans="1:39" ht="15.75" customHeight="1" thickBot="1">
      <c r="A26" s="10"/>
      <c r="B26" s="23"/>
      <c r="C26" s="24"/>
      <c r="D26" s="24"/>
      <c r="E26" s="24"/>
      <c r="F26" s="24"/>
      <c r="G26" s="25"/>
      <c r="H26" s="58"/>
      <c r="I26" s="59"/>
      <c r="J26" s="59"/>
      <c r="K26" s="59"/>
      <c r="L26" s="59"/>
      <c r="M26" s="59"/>
      <c r="N26" s="59"/>
      <c r="O26" s="59"/>
      <c r="P26" s="59"/>
      <c r="Q26" s="59"/>
      <c r="R26" s="60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</row>
    <row r="27" spans="1:39">
      <c r="A27" s="10"/>
    </row>
    <row r="28" spans="1:39" ht="6" customHeight="1"/>
    <row r="29" spans="1:39"/>
    <row r="30" spans="1:39" s="6" customFormat="1" ht="15.75">
      <c r="A30" s="2" t="s">
        <v>110</v>
      </c>
      <c r="B30" s="2"/>
      <c r="C30" s="2"/>
      <c r="D30" s="2"/>
      <c r="E30" s="2"/>
      <c r="F30" s="2"/>
      <c r="G30" s="2"/>
      <c r="H30" s="2"/>
      <c r="I30" s="4" t="s">
        <v>111</v>
      </c>
      <c r="J30" s="2"/>
      <c r="K30" s="2"/>
      <c r="L30" s="4" t="s">
        <v>112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39" hidden="1"/>
    <row r="32" spans="1:3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</sheetData>
  <sheetProtection password="8805" sheet="1" objects="1" scenarios="1"/>
  <mergeCells count="2">
    <mergeCell ref="E8:Q8"/>
    <mergeCell ref="H11:R26"/>
  </mergeCells>
  <hyperlinks>
    <hyperlink ref="I1" r:id="rId1"/>
    <hyperlink ref="L1" r:id="rId2"/>
    <hyperlink ref="I30" r:id="rId3"/>
    <hyperlink ref="L30" r:id="rId4"/>
  </hyperlinks>
  <pageMargins left="0.7" right="0.7" top="0.75" bottom="0.75" header="0.3" footer="0.3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7" name="Drop Down 2">
              <controlPr defaultSize="0" autoLine="0" autoPict="0">
                <anchor moveWithCells="1" sizeWithCells="1">
                  <from>
                    <xdr:col>2</xdr:col>
                    <xdr:colOff>0</xdr:colOff>
                    <xdr:row>11</xdr:row>
                    <xdr:rowOff>85725</xdr:rowOff>
                  </from>
                  <to>
                    <xdr:col>4</xdr:col>
                    <xdr:colOff>504825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M78"/>
  <sheetViews>
    <sheetView showGridLines="0" workbookViewId="0">
      <selection activeCell="D15" sqref="D15"/>
    </sheetView>
  </sheetViews>
  <sheetFormatPr defaultColWidth="0" defaultRowHeight="14.25" customHeight="1" zeroHeight="1"/>
  <cols>
    <col min="1" max="1" width="4" style="9" customWidth="1"/>
    <col min="2" max="2" width="9" style="9" customWidth="1"/>
    <col min="3" max="3" width="24.85546875" style="9" customWidth="1"/>
    <col min="4" max="4" width="13.42578125" style="9" customWidth="1"/>
    <col min="5" max="5" width="12.42578125" style="9" customWidth="1"/>
    <col min="6" max="6" width="14.85546875" style="9" customWidth="1"/>
    <col min="7" max="7" width="9.5703125" style="9" customWidth="1"/>
    <col min="8" max="16" width="9" style="9" customWidth="1"/>
    <col min="17" max="17" width="1.28515625" style="9" customWidth="1"/>
    <col min="18" max="18" width="9.5703125" style="9" customWidth="1"/>
    <col min="19" max="39" width="9" style="9" hidden="1" customWidth="1"/>
    <col min="40" max="16384" width="9" style="9" hidden="1"/>
  </cols>
  <sheetData>
    <row r="1" spans="1:39" s="6" customFormat="1" ht="15.75">
      <c r="A1" s="2" t="s">
        <v>110</v>
      </c>
      <c r="B1" s="2"/>
      <c r="C1" s="2"/>
      <c r="D1" s="2"/>
      <c r="E1" s="2"/>
      <c r="F1" s="2"/>
      <c r="G1" s="2"/>
      <c r="H1" s="2"/>
      <c r="I1" s="4" t="s">
        <v>111</v>
      </c>
      <c r="J1" s="2"/>
      <c r="K1" s="2"/>
      <c r="L1" s="4" t="s">
        <v>112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s="8" customFormat="1" ht="15.75">
      <c r="A2" s="3"/>
      <c r="B2" s="3"/>
      <c r="C2" s="3"/>
      <c r="D2" s="3"/>
      <c r="E2" s="3"/>
      <c r="F2" s="3"/>
      <c r="G2" s="3"/>
      <c r="H2" s="3"/>
      <c r="I2" s="7"/>
      <c r="J2" s="3"/>
      <c r="K2" s="3"/>
      <c r="L2" s="7"/>
      <c r="M2" s="3"/>
      <c r="N2" s="3"/>
      <c r="O2" s="3"/>
      <c r="P2" s="3"/>
      <c r="Q2" s="3"/>
    </row>
    <row r="3" spans="1:39" s="8" customFormat="1" ht="15.75">
      <c r="A3" s="3"/>
      <c r="B3" s="3"/>
      <c r="C3" s="3"/>
      <c r="D3" s="3"/>
      <c r="E3" s="3"/>
      <c r="F3" s="3"/>
      <c r="G3" s="3"/>
      <c r="H3" s="3"/>
      <c r="I3" s="7"/>
      <c r="J3" s="3"/>
      <c r="K3" s="3"/>
      <c r="L3" s="7"/>
      <c r="M3" s="3"/>
      <c r="N3" s="3"/>
      <c r="O3" s="3"/>
      <c r="P3" s="3"/>
      <c r="Q3" s="3"/>
    </row>
    <row r="4" spans="1:39" s="8" customFormat="1" ht="15.75">
      <c r="A4" s="3"/>
      <c r="B4" s="3"/>
      <c r="C4" s="3"/>
      <c r="D4" s="3"/>
      <c r="E4" s="3"/>
      <c r="F4" s="3"/>
      <c r="G4" s="41"/>
      <c r="H4" s="3"/>
      <c r="I4" s="7"/>
      <c r="J4" s="3"/>
      <c r="K4" s="3"/>
      <c r="L4" s="7"/>
      <c r="M4" s="3"/>
      <c r="N4" s="3"/>
      <c r="O4" s="3"/>
      <c r="P4" s="3"/>
      <c r="Q4" s="3"/>
    </row>
    <row r="5" spans="1:39" s="8" customFormat="1" ht="15.75">
      <c r="A5" s="3"/>
      <c r="B5" s="3"/>
      <c r="C5" s="3"/>
      <c r="D5" s="3"/>
      <c r="E5" s="3"/>
      <c r="F5" s="3"/>
      <c r="G5" s="41"/>
      <c r="H5" s="3"/>
      <c r="I5" s="7"/>
      <c r="J5" s="3"/>
      <c r="K5" s="3"/>
      <c r="L5" s="7"/>
      <c r="M5" s="3"/>
      <c r="N5" s="3"/>
      <c r="O5" s="3"/>
      <c r="P5" s="3"/>
      <c r="Q5" s="3"/>
    </row>
    <row r="6" spans="1:39" s="8" customFormat="1" ht="15.75">
      <c r="A6" s="3"/>
      <c r="B6" s="3"/>
      <c r="C6" s="3"/>
      <c r="D6" s="3"/>
      <c r="E6" s="3"/>
      <c r="F6" s="3"/>
      <c r="G6" s="41"/>
      <c r="H6" s="3"/>
      <c r="I6" s="7"/>
      <c r="J6" s="3"/>
      <c r="K6" s="3"/>
      <c r="L6" s="7"/>
      <c r="M6" s="3"/>
      <c r="N6" s="3"/>
      <c r="O6" s="3"/>
      <c r="P6" s="3"/>
      <c r="Q6" s="3"/>
    </row>
    <row r="7" spans="1:39"/>
    <row r="8" spans="1:39" ht="27.75">
      <c r="C8" s="5"/>
      <c r="D8" s="5"/>
      <c r="E8" s="51" t="s">
        <v>122</v>
      </c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</row>
    <row r="9" spans="1:39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39" ht="15" thickBot="1"/>
    <row r="11" spans="1:39" ht="15" customHeight="1">
      <c r="A11" s="10"/>
      <c r="B11" s="11"/>
      <c r="C11" s="12"/>
      <c r="D11" s="12"/>
      <c r="E11" s="12"/>
      <c r="F11" s="12"/>
      <c r="G11" s="13"/>
      <c r="H11" s="52" t="s">
        <v>140</v>
      </c>
      <c r="I11" s="53"/>
      <c r="J11" s="53"/>
      <c r="K11" s="53"/>
      <c r="L11" s="53"/>
      <c r="M11" s="53"/>
      <c r="N11" s="53"/>
      <c r="O11" s="53"/>
      <c r="P11" s="53"/>
      <c r="Q11" s="53"/>
      <c r="R11" s="54"/>
      <c r="S11" s="14"/>
      <c r="T11" s="14"/>
      <c r="U11" s="14"/>
      <c r="V11" s="14"/>
      <c r="W11" s="14"/>
      <c r="X11" s="14"/>
      <c r="Y11" s="14"/>
      <c r="Z11" s="14"/>
    </row>
    <row r="12" spans="1:39" ht="15" customHeight="1">
      <c r="A12" s="10"/>
      <c r="B12" s="15"/>
      <c r="C12" s="16"/>
      <c r="D12" s="16"/>
      <c r="E12" s="16"/>
      <c r="F12" s="16"/>
      <c r="G12" s="17"/>
      <c r="H12" s="55"/>
      <c r="I12" s="56"/>
      <c r="J12" s="56"/>
      <c r="K12" s="56"/>
      <c r="L12" s="56"/>
      <c r="M12" s="56"/>
      <c r="N12" s="56"/>
      <c r="O12" s="56"/>
      <c r="P12" s="56"/>
      <c r="Q12" s="56"/>
      <c r="R12" s="57"/>
      <c r="S12" s="14"/>
      <c r="T12" s="14"/>
      <c r="U12" s="14"/>
      <c r="V12" s="14"/>
      <c r="W12" s="14"/>
      <c r="X12" s="14"/>
      <c r="Y12" s="14"/>
      <c r="Z12" s="14"/>
    </row>
    <row r="13" spans="1:39" ht="15" customHeight="1">
      <c r="A13" s="10"/>
      <c r="B13" s="15" t="s">
        <v>103</v>
      </c>
      <c r="C13" s="18"/>
      <c r="D13" s="18"/>
      <c r="E13" s="16"/>
      <c r="F13" s="16"/>
      <c r="G13" s="17"/>
      <c r="H13" s="55"/>
      <c r="I13" s="56"/>
      <c r="J13" s="56"/>
      <c r="K13" s="56"/>
      <c r="L13" s="56"/>
      <c r="M13" s="56"/>
      <c r="N13" s="56"/>
      <c r="O13" s="56"/>
      <c r="P13" s="56"/>
      <c r="Q13" s="56"/>
      <c r="R13" s="57"/>
      <c r="S13" s="14"/>
      <c r="T13" s="14"/>
      <c r="U13" s="14"/>
      <c r="V13" s="14"/>
      <c r="W13" s="14"/>
      <c r="X13" s="14"/>
      <c r="Y13" s="14"/>
      <c r="Z13" s="14"/>
    </row>
    <row r="14" spans="1:39" ht="15.75" customHeight="1">
      <c r="A14" s="10"/>
      <c r="B14" s="15"/>
      <c r="C14" s="16"/>
      <c r="D14" s="19" t="s">
        <v>120</v>
      </c>
      <c r="E14" s="19"/>
      <c r="F14" s="19" t="s">
        <v>121</v>
      </c>
      <c r="G14" s="17"/>
      <c r="H14" s="55"/>
      <c r="I14" s="56"/>
      <c r="J14" s="56"/>
      <c r="K14" s="56"/>
      <c r="L14" s="56"/>
      <c r="M14" s="56"/>
      <c r="N14" s="56"/>
      <c r="O14" s="56"/>
      <c r="P14" s="56"/>
      <c r="Q14" s="56"/>
      <c r="R14" s="57"/>
      <c r="S14" s="14"/>
      <c r="T14" s="14"/>
      <c r="U14" s="14"/>
      <c r="V14" s="14"/>
      <c r="W14" s="14"/>
      <c r="X14" s="14"/>
      <c r="Y14" s="14"/>
      <c r="Z14" s="14"/>
    </row>
    <row r="15" spans="1:39" ht="15">
      <c r="A15" s="10"/>
      <c r="B15" s="15" t="s">
        <v>125</v>
      </c>
      <c r="C15" s="42"/>
      <c r="D15" s="45">
        <v>2018</v>
      </c>
      <c r="E15" s="42"/>
      <c r="F15" s="46">
        <f>VLOOKUP(Decision,UMB!$K$3:$R$96,6)</f>
        <v>0.79299305644286233</v>
      </c>
      <c r="G15" s="17"/>
      <c r="H15" s="55"/>
      <c r="I15" s="56"/>
      <c r="J15" s="56"/>
      <c r="K15" s="56"/>
      <c r="L15" s="56"/>
      <c r="M15" s="56"/>
      <c r="N15" s="56"/>
      <c r="O15" s="56"/>
      <c r="P15" s="56"/>
      <c r="Q15" s="56"/>
      <c r="R15" s="57"/>
      <c r="S15" s="14"/>
      <c r="T15" s="14"/>
      <c r="U15" s="14"/>
      <c r="V15" s="14"/>
      <c r="W15" s="14"/>
      <c r="X15" s="14"/>
      <c r="Y15" s="14"/>
      <c r="Z15" s="14"/>
    </row>
    <row r="16" spans="1:39" ht="15">
      <c r="A16" s="10"/>
      <c r="B16" s="15" t="s">
        <v>125</v>
      </c>
      <c r="C16" s="42"/>
      <c r="D16" s="45">
        <v>2017</v>
      </c>
      <c r="E16" s="42"/>
      <c r="F16" s="46">
        <f>VLOOKUP(Decision,UMB!$K$3:$R$96,5)</f>
        <v>0.68192747536493392</v>
      </c>
      <c r="G16" s="16"/>
      <c r="H16" s="55"/>
      <c r="I16" s="56"/>
      <c r="J16" s="56"/>
      <c r="K16" s="56"/>
      <c r="L16" s="56"/>
      <c r="M16" s="56"/>
      <c r="N16" s="56"/>
      <c r="O16" s="56"/>
      <c r="P16" s="56"/>
      <c r="Q16" s="56"/>
      <c r="R16" s="57"/>
      <c r="S16" s="14"/>
      <c r="T16" s="14"/>
      <c r="U16" s="14"/>
      <c r="V16" s="14"/>
      <c r="W16" s="14"/>
      <c r="X16" s="14"/>
      <c r="Y16" s="14"/>
      <c r="Z16" s="14"/>
    </row>
    <row r="17" spans="1:39" ht="15">
      <c r="A17" s="10"/>
      <c r="B17" s="15" t="s">
        <v>125</v>
      </c>
      <c r="C17" s="42"/>
      <c r="D17" s="45">
        <v>2016</v>
      </c>
      <c r="E17" s="42"/>
      <c r="F17" s="46">
        <f>VLOOKUP(Decision,UMB!$K$3:$R$96,4)</f>
        <v>0.8531206924995306</v>
      </c>
      <c r="G17" s="42"/>
      <c r="H17" s="55"/>
      <c r="I17" s="56"/>
      <c r="J17" s="56"/>
      <c r="K17" s="56"/>
      <c r="L17" s="56"/>
      <c r="M17" s="56"/>
      <c r="N17" s="56"/>
      <c r="O17" s="56"/>
      <c r="P17" s="56"/>
      <c r="Q17" s="56"/>
      <c r="R17" s="57"/>
      <c r="S17" s="14"/>
      <c r="T17" s="14"/>
      <c r="U17" s="14"/>
      <c r="V17" s="14"/>
      <c r="W17" s="14"/>
      <c r="X17" s="14"/>
      <c r="Y17" s="14"/>
      <c r="Z17" s="14"/>
    </row>
    <row r="18" spans="1:39" ht="15">
      <c r="A18" s="10"/>
      <c r="B18" s="15" t="s">
        <v>125</v>
      </c>
      <c r="C18" s="42"/>
      <c r="D18" s="45">
        <v>2015</v>
      </c>
      <c r="E18" s="42"/>
      <c r="F18" s="46">
        <f>VLOOKUP(Decision,UMB!$K$3:$R$96,3)</f>
        <v>0.70019595514807187</v>
      </c>
      <c r="G18" s="42"/>
      <c r="H18" s="55"/>
      <c r="I18" s="56"/>
      <c r="J18" s="56"/>
      <c r="K18" s="56"/>
      <c r="L18" s="56"/>
      <c r="M18" s="56"/>
      <c r="N18" s="56"/>
      <c r="O18" s="56"/>
      <c r="P18" s="56"/>
      <c r="Q18" s="56"/>
      <c r="R18" s="57"/>
      <c r="S18" s="14"/>
      <c r="T18" s="14"/>
      <c r="U18" s="14"/>
      <c r="V18" s="14"/>
      <c r="W18" s="14"/>
      <c r="X18" s="14"/>
      <c r="Y18" s="14"/>
      <c r="Z18" s="14"/>
    </row>
    <row r="19" spans="1:39" ht="15">
      <c r="A19" s="10"/>
      <c r="B19" s="15" t="s">
        <v>125</v>
      </c>
      <c r="C19" s="42"/>
      <c r="D19" s="45">
        <v>2014</v>
      </c>
      <c r="E19" s="42"/>
      <c r="F19" s="46">
        <f>VLOOKUP(Decision,UMB!$K$3:$R$96,2)</f>
        <v>0.79528826796654406</v>
      </c>
      <c r="G19" s="42"/>
      <c r="H19" s="55"/>
      <c r="I19" s="56"/>
      <c r="J19" s="56"/>
      <c r="K19" s="56"/>
      <c r="L19" s="56"/>
      <c r="M19" s="56"/>
      <c r="N19" s="56"/>
      <c r="O19" s="56"/>
      <c r="P19" s="56"/>
      <c r="Q19" s="56"/>
      <c r="R19" s="57"/>
      <c r="S19" s="14"/>
      <c r="T19" s="14"/>
      <c r="U19" s="14"/>
      <c r="V19" s="14"/>
      <c r="W19" s="14"/>
      <c r="X19" s="14"/>
      <c r="Y19" s="14"/>
      <c r="Z19" s="14"/>
    </row>
    <row r="20" spans="1:39" ht="15">
      <c r="A20" s="10"/>
      <c r="B20" s="20"/>
      <c r="C20" s="42"/>
      <c r="D20" s="42"/>
      <c r="E20" s="42"/>
      <c r="F20" s="42"/>
      <c r="G20" s="42"/>
      <c r="H20" s="55"/>
      <c r="I20" s="56"/>
      <c r="J20" s="56"/>
      <c r="K20" s="56"/>
      <c r="L20" s="56"/>
      <c r="M20" s="56"/>
      <c r="N20" s="56"/>
      <c r="O20" s="56"/>
      <c r="P20" s="56"/>
      <c r="Q20" s="56"/>
      <c r="R20" s="57"/>
      <c r="S20" s="14"/>
      <c r="T20" s="14"/>
      <c r="U20" s="14"/>
      <c r="V20" s="14"/>
      <c r="W20" s="14"/>
      <c r="X20" s="14"/>
      <c r="Y20" s="14"/>
      <c r="Z20" s="14"/>
    </row>
    <row r="21" spans="1:39" ht="15" thickBot="1">
      <c r="A21" s="10"/>
      <c r="B21" s="15"/>
      <c r="C21" s="16"/>
      <c r="D21" s="19" t="s">
        <v>2</v>
      </c>
      <c r="E21" s="19"/>
      <c r="F21" s="19" t="s">
        <v>104</v>
      </c>
      <c r="G21" s="17"/>
      <c r="H21" s="55"/>
      <c r="I21" s="56"/>
      <c r="J21" s="56"/>
      <c r="K21" s="56"/>
      <c r="L21" s="56"/>
      <c r="M21" s="56"/>
      <c r="N21" s="56"/>
      <c r="O21" s="56"/>
      <c r="P21" s="56"/>
      <c r="Q21" s="56"/>
      <c r="R21" s="57"/>
      <c r="S21" s="14"/>
      <c r="T21" s="14"/>
      <c r="U21" s="14"/>
      <c r="V21" s="14"/>
      <c r="W21" s="14"/>
      <c r="X21" s="14"/>
      <c r="Y21" s="14"/>
      <c r="Z21" s="14"/>
    </row>
    <row r="22" spans="1:39" ht="15" customHeight="1" thickBot="1">
      <c r="A22" s="10"/>
      <c r="B22" s="20" t="s">
        <v>126</v>
      </c>
      <c r="C22" s="42"/>
      <c r="D22" s="43">
        <f>VLOOKUP(Decision,UMB!$K$3:$R$96,7)</f>
        <v>0.79299305644286233</v>
      </c>
      <c r="E22" s="42"/>
      <c r="F22" s="43">
        <f>AVERAGE($F$15:$F$19)</f>
        <v>0.76470508948438864</v>
      </c>
      <c r="G22" s="17"/>
      <c r="H22" s="55"/>
      <c r="I22" s="56"/>
      <c r="J22" s="56"/>
      <c r="K22" s="56"/>
      <c r="L22" s="56"/>
      <c r="M22" s="56"/>
      <c r="N22" s="56"/>
      <c r="O22" s="56"/>
      <c r="P22" s="56"/>
      <c r="Q22" s="56"/>
      <c r="R22" s="57"/>
      <c r="S22" s="14"/>
      <c r="T22" s="14"/>
      <c r="U22" s="14"/>
      <c r="V22" s="14"/>
      <c r="W22" s="14"/>
      <c r="X22" s="14"/>
      <c r="Y22" s="14"/>
      <c r="Z22" s="14"/>
    </row>
    <row r="23" spans="1:39" ht="15.75" customHeight="1" thickBot="1">
      <c r="A23" s="10"/>
      <c r="B23" s="15"/>
      <c r="C23" s="16"/>
      <c r="D23" s="16"/>
      <c r="E23" s="16"/>
      <c r="F23" s="16"/>
      <c r="G23" s="17"/>
      <c r="H23" s="55"/>
      <c r="I23" s="56"/>
      <c r="J23" s="56"/>
      <c r="K23" s="56"/>
      <c r="L23" s="56"/>
      <c r="M23" s="56"/>
      <c r="N23" s="56"/>
      <c r="O23" s="56"/>
      <c r="P23" s="56"/>
      <c r="Q23" s="56"/>
      <c r="R23" s="57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</row>
    <row r="24" spans="1:39" ht="16.5" thickBot="1">
      <c r="A24" s="10"/>
      <c r="B24" s="22" t="s">
        <v>127</v>
      </c>
      <c r="C24" s="16"/>
      <c r="D24" s="16"/>
      <c r="E24" s="44">
        <f>AVERAGE($D$22,$F$22)</f>
        <v>0.77884907296362549</v>
      </c>
      <c r="F24" s="21"/>
      <c r="G24" s="17"/>
      <c r="H24" s="55"/>
      <c r="I24" s="56"/>
      <c r="J24" s="56"/>
      <c r="K24" s="56"/>
      <c r="L24" s="56"/>
      <c r="M24" s="56"/>
      <c r="N24" s="56"/>
      <c r="O24" s="56"/>
      <c r="P24" s="56"/>
      <c r="Q24" s="56"/>
      <c r="R24" s="57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  <row r="25" spans="1:39" ht="15.75" customHeight="1" thickBot="1">
      <c r="A25" s="10"/>
      <c r="B25" s="23"/>
      <c r="C25" s="24"/>
      <c r="D25" s="24"/>
      <c r="E25" s="24"/>
      <c r="F25" s="24"/>
      <c r="G25" s="25"/>
      <c r="H25" s="58"/>
      <c r="I25" s="59"/>
      <c r="J25" s="59"/>
      <c r="K25" s="59"/>
      <c r="L25" s="59"/>
      <c r="M25" s="59"/>
      <c r="N25" s="59"/>
      <c r="O25" s="59"/>
      <c r="P25" s="59"/>
      <c r="Q25" s="59"/>
      <c r="R25" s="60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</row>
    <row r="26" spans="1:39">
      <c r="A26" s="10"/>
    </row>
    <row r="27" spans="1:39" ht="6" customHeight="1"/>
    <row r="28" spans="1:39"/>
    <row r="29" spans="1:39" s="6" customFormat="1" ht="15.75">
      <c r="A29" s="2" t="s">
        <v>110</v>
      </c>
      <c r="B29" s="2"/>
      <c r="C29" s="2"/>
      <c r="D29" s="2"/>
      <c r="E29" s="2"/>
      <c r="F29" s="2"/>
      <c r="G29" s="2"/>
      <c r="H29" s="2"/>
      <c r="I29" s="4" t="s">
        <v>111</v>
      </c>
      <c r="J29" s="2"/>
      <c r="K29" s="2"/>
      <c r="L29" s="4" t="s">
        <v>112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1:39" hidden="1"/>
    <row r="31" spans="1:39" hidden="1"/>
    <row r="32" spans="1:3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</sheetData>
  <sheetProtection password="8805" sheet="1" objects="1" scenarios="1"/>
  <mergeCells count="2">
    <mergeCell ref="E8:Q8"/>
    <mergeCell ref="H11:R25"/>
  </mergeCells>
  <hyperlinks>
    <hyperlink ref="I1" r:id="rId1"/>
    <hyperlink ref="L1" r:id="rId2"/>
    <hyperlink ref="I29" r:id="rId3"/>
    <hyperlink ref="L29" r:id="rId4"/>
  </hyperlinks>
  <pageMargins left="0.7" right="0.7" top="0.75" bottom="0.75" header="0.3" footer="0.3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7" name="Drop Down 1">
              <controlPr defaultSize="0" autoLine="0" autoPict="0">
                <anchor moveWithCells="1" sizeWithCells="1">
                  <from>
                    <xdr:col>2</xdr:col>
                    <xdr:colOff>0</xdr:colOff>
                    <xdr:row>11</xdr:row>
                    <xdr:rowOff>85725</xdr:rowOff>
                  </from>
                  <to>
                    <xdr:col>4</xdr:col>
                    <xdr:colOff>504825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M78"/>
  <sheetViews>
    <sheetView showGridLines="0" workbookViewId="0">
      <selection activeCell="D15" sqref="D15"/>
    </sheetView>
  </sheetViews>
  <sheetFormatPr defaultColWidth="0" defaultRowHeight="14.25" customHeight="1" zeroHeight="1"/>
  <cols>
    <col min="1" max="1" width="4" style="9" customWidth="1"/>
    <col min="2" max="2" width="9" style="9" customWidth="1"/>
    <col min="3" max="3" width="24.85546875" style="9" customWidth="1"/>
    <col min="4" max="4" width="13.42578125" style="9" customWidth="1"/>
    <col min="5" max="5" width="12.42578125" style="9" customWidth="1"/>
    <col min="6" max="6" width="14.85546875" style="9" customWidth="1"/>
    <col min="7" max="7" width="9.5703125" style="9" customWidth="1"/>
    <col min="8" max="16" width="9" style="9" customWidth="1"/>
    <col min="17" max="17" width="1.28515625" style="9" customWidth="1"/>
    <col min="18" max="18" width="9.5703125" style="9" customWidth="1"/>
    <col min="19" max="39" width="9" style="9" hidden="1" customWidth="1"/>
    <col min="40" max="16384" width="9" style="9" hidden="1"/>
  </cols>
  <sheetData>
    <row r="1" spans="1:39" s="6" customFormat="1" ht="15.75">
      <c r="A1" s="2" t="s">
        <v>110</v>
      </c>
      <c r="B1" s="2"/>
      <c r="C1" s="2"/>
      <c r="D1" s="2"/>
      <c r="E1" s="2"/>
      <c r="F1" s="2"/>
      <c r="G1" s="2"/>
      <c r="H1" s="2"/>
      <c r="I1" s="4" t="s">
        <v>111</v>
      </c>
      <c r="J1" s="2"/>
      <c r="K1" s="2"/>
      <c r="L1" s="4" t="s">
        <v>112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s="8" customFormat="1" ht="15.75">
      <c r="A2" s="3"/>
      <c r="B2" s="3"/>
      <c r="C2" s="3"/>
      <c r="D2" s="3"/>
      <c r="E2" s="3"/>
      <c r="F2" s="3"/>
      <c r="G2" s="3"/>
      <c r="H2" s="3"/>
      <c r="I2" s="7"/>
      <c r="J2" s="3"/>
      <c r="K2" s="3"/>
      <c r="L2" s="7"/>
      <c r="M2" s="3"/>
      <c r="N2" s="3"/>
      <c r="O2" s="3"/>
      <c r="P2" s="3"/>
      <c r="Q2" s="3"/>
    </row>
    <row r="3" spans="1:39" s="8" customFormat="1" ht="15.75">
      <c r="A3" s="3"/>
      <c r="B3" s="3"/>
      <c r="C3" s="3"/>
      <c r="D3" s="3"/>
      <c r="E3" s="3"/>
      <c r="F3" s="3"/>
      <c r="G3" s="3"/>
      <c r="H3" s="3"/>
      <c r="I3" s="7"/>
      <c r="J3" s="3"/>
      <c r="K3" s="3"/>
      <c r="L3" s="7"/>
      <c r="M3" s="3"/>
      <c r="N3" s="3"/>
      <c r="O3" s="3"/>
      <c r="P3" s="3"/>
      <c r="Q3" s="3"/>
    </row>
    <row r="4" spans="1:39" s="8" customFormat="1" ht="15.75">
      <c r="A4" s="3"/>
      <c r="B4" s="3"/>
      <c r="C4" s="3"/>
      <c r="D4" s="3"/>
      <c r="E4" s="3"/>
      <c r="F4" s="3"/>
      <c r="G4" s="41"/>
      <c r="H4" s="3"/>
      <c r="I4" s="7"/>
      <c r="J4" s="3"/>
      <c r="K4" s="3"/>
      <c r="L4" s="7"/>
      <c r="M4" s="3"/>
      <c r="N4" s="3"/>
      <c r="O4" s="3"/>
      <c r="P4" s="3"/>
      <c r="Q4" s="3"/>
    </row>
    <row r="5" spans="1:39" s="8" customFormat="1" ht="15.75">
      <c r="A5" s="3"/>
      <c r="B5" s="3"/>
      <c r="C5" s="3"/>
      <c r="D5" s="3"/>
      <c r="E5" s="3"/>
      <c r="F5" s="3"/>
      <c r="G5" s="41"/>
      <c r="H5" s="3"/>
      <c r="I5" s="7"/>
      <c r="J5" s="3"/>
      <c r="K5" s="3"/>
      <c r="L5" s="7"/>
      <c r="M5" s="3"/>
      <c r="N5" s="3"/>
      <c r="O5" s="3"/>
      <c r="P5" s="3"/>
      <c r="Q5" s="3"/>
    </row>
    <row r="6" spans="1:39" s="8" customFormat="1" ht="15.75">
      <c r="A6" s="3"/>
      <c r="B6" s="3"/>
      <c r="C6" s="3"/>
      <c r="D6" s="3"/>
      <c r="E6" s="3"/>
      <c r="F6" s="3"/>
      <c r="G6" s="41"/>
      <c r="H6" s="3"/>
      <c r="I6" s="7"/>
      <c r="J6" s="3"/>
      <c r="K6" s="3"/>
      <c r="L6" s="7"/>
      <c r="M6" s="3"/>
      <c r="N6" s="3"/>
      <c r="O6" s="3"/>
      <c r="P6" s="3"/>
      <c r="Q6" s="3"/>
    </row>
    <row r="7" spans="1:39"/>
    <row r="8" spans="1:39" ht="27.75">
      <c r="C8" s="5"/>
      <c r="D8" s="5"/>
      <c r="E8" s="51" t="s">
        <v>124</v>
      </c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</row>
    <row r="9" spans="1:39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39" ht="15" thickBot="1"/>
    <row r="11" spans="1:39" ht="15" customHeight="1">
      <c r="A11" s="10"/>
      <c r="B11" s="11"/>
      <c r="C11" s="12"/>
      <c r="D11" s="12"/>
      <c r="E11" s="12"/>
      <c r="F11" s="12"/>
      <c r="G11" s="13"/>
      <c r="H11" s="61" t="s">
        <v>142</v>
      </c>
      <c r="I11" s="53"/>
      <c r="J11" s="53"/>
      <c r="K11" s="53"/>
      <c r="L11" s="53"/>
      <c r="M11" s="53"/>
      <c r="N11" s="53"/>
      <c r="O11" s="53"/>
      <c r="P11" s="53"/>
      <c r="Q11" s="53"/>
      <c r="R11" s="54"/>
      <c r="S11" s="14"/>
      <c r="T11" s="14"/>
      <c r="U11" s="14"/>
      <c r="V11" s="14"/>
      <c r="W11" s="14"/>
      <c r="X11" s="14"/>
      <c r="Y11" s="14"/>
      <c r="Z11" s="14"/>
    </row>
    <row r="12" spans="1:39" ht="15" customHeight="1">
      <c r="A12" s="10"/>
      <c r="B12" s="15"/>
      <c r="C12" s="16"/>
      <c r="D12" s="16"/>
      <c r="E12" s="16"/>
      <c r="F12" s="16"/>
      <c r="G12" s="17"/>
      <c r="H12" s="55"/>
      <c r="I12" s="56"/>
      <c r="J12" s="56"/>
      <c r="K12" s="56"/>
      <c r="L12" s="56"/>
      <c r="M12" s="56"/>
      <c r="N12" s="56"/>
      <c r="O12" s="56"/>
      <c r="P12" s="56"/>
      <c r="Q12" s="56"/>
      <c r="R12" s="57"/>
      <c r="S12" s="14"/>
      <c r="T12" s="14"/>
      <c r="U12" s="14"/>
      <c r="V12" s="14"/>
      <c r="W12" s="14"/>
      <c r="X12" s="14"/>
      <c r="Y12" s="14"/>
      <c r="Z12" s="14"/>
    </row>
    <row r="13" spans="1:39" ht="15" customHeight="1">
      <c r="A13" s="10"/>
      <c r="B13" s="15" t="s">
        <v>103</v>
      </c>
      <c r="C13" s="18"/>
      <c r="D13" s="18"/>
      <c r="E13" s="16"/>
      <c r="F13" s="16"/>
      <c r="G13" s="17"/>
      <c r="H13" s="55"/>
      <c r="I13" s="56"/>
      <c r="J13" s="56"/>
      <c r="K13" s="56"/>
      <c r="L13" s="56"/>
      <c r="M13" s="56"/>
      <c r="N13" s="56"/>
      <c r="O13" s="56"/>
      <c r="P13" s="56"/>
      <c r="Q13" s="56"/>
      <c r="R13" s="57"/>
      <c r="S13" s="14"/>
      <c r="T13" s="14"/>
      <c r="U13" s="14"/>
      <c r="V13" s="14"/>
      <c r="W13" s="14"/>
      <c r="X13" s="14"/>
      <c r="Y13" s="14"/>
      <c r="Z13" s="14"/>
    </row>
    <row r="14" spans="1:39" ht="15.75" customHeight="1">
      <c r="A14" s="10"/>
      <c r="B14" s="15"/>
      <c r="C14" s="16"/>
      <c r="D14" s="19" t="s">
        <v>120</v>
      </c>
      <c r="E14" s="19"/>
      <c r="F14" s="19" t="s">
        <v>121</v>
      </c>
      <c r="G14" s="17"/>
      <c r="H14" s="55"/>
      <c r="I14" s="56"/>
      <c r="J14" s="56"/>
      <c r="K14" s="56"/>
      <c r="L14" s="56"/>
      <c r="M14" s="56"/>
      <c r="N14" s="56"/>
      <c r="O14" s="56"/>
      <c r="P14" s="56"/>
      <c r="Q14" s="56"/>
      <c r="R14" s="57"/>
      <c r="S14" s="14"/>
      <c r="T14" s="14"/>
      <c r="U14" s="14"/>
      <c r="V14" s="14"/>
      <c r="W14" s="14"/>
      <c r="X14" s="14"/>
      <c r="Y14" s="14"/>
      <c r="Z14" s="14"/>
    </row>
    <row r="15" spans="1:39" ht="15">
      <c r="A15" s="10"/>
      <c r="B15" s="15" t="s">
        <v>131</v>
      </c>
      <c r="C15" s="42"/>
      <c r="D15" s="45">
        <v>2018</v>
      </c>
      <c r="E15" s="42"/>
      <c r="F15" s="46">
        <f>VLOOKUP(Decision,LTB!$K$3:$R$96,6)</f>
        <v>7.11</v>
      </c>
      <c r="G15" s="17"/>
      <c r="H15" s="55"/>
      <c r="I15" s="56"/>
      <c r="J15" s="56"/>
      <c r="K15" s="56"/>
      <c r="L15" s="56"/>
      <c r="M15" s="56"/>
      <c r="N15" s="56"/>
      <c r="O15" s="56"/>
      <c r="P15" s="56"/>
      <c r="Q15" s="56"/>
      <c r="R15" s="57"/>
      <c r="S15" s="14"/>
      <c r="T15" s="14"/>
      <c r="U15" s="14"/>
      <c r="V15" s="14"/>
      <c r="W15" s="14"/>
      <c r="X15" s="14"/>
      <c r="Y15" s="14"/>
      <c r="Z15" s="14"/>
    </row>
    <row r="16" spans="1:39" ht="15">
      <c r="A16" s="10"/>
      <c r="B16" s="15" t="s">
        <v>131</v>
      </c>
      <c r="C16" s="42"/>
      <c r="D16" s="45">
        <v>2017</v>
      </c>
      <c r="E16" s="42"/>
      <c r="F16" s="46">
        <f>VLOOKUP(Decision,LTB!$K$3:$R$96,5)</f>
        <v>7.936291205118815</v>
      </c>
      <c r="G16" s="16"/>
      <c r="H16" s="55"/>
      <c r="I16" s="56"/>
      <c r="J16" s="56"/>
      <c r="K16" s="56"/>
      <c r="L16" s="56"/>
      <c r="M16" s="56"/>
      <c r="N16" s="56"/>
      <c r="O16" s="56"/>
      <c r="P16" s="56"/>
      <c r="Q16" s="56"/>
      <c r="R16" s="57"/>
      <c r="S16" s="14"/>
      <c r="T16" s="14"/>
      <c r="U16" s="14"/>
      <c r="V16" s="14"/>
      <c r="W16" s="14"/>
      <c r="X16" s="14"/>
      <c r="Y16" s="14"/>
      <c r="Z16" s="14"/>
    </row>
    <row r="17" spans="1:39" ht="15">
      <c r="A17" s="10"/>
      <c r="B17" s="15" t="s">
        <v>131</v>
      </c>
      <c r="C17" s="42"/>
      <c r="D17" s="45">
        <v>2016</v>
      </c>
      <c r="E17" s="42"/>
      <c r="F17" s="46">
        <f>VLOOKUP(Decision,LTB!$K$3:$R$96,4)</f>
        <v>7.4177688434796476</v>
      </c>
      <c r="G17" s="42"/>
      <c r="H17" s="55"/>
      <c r="I17" s="56"/>
      <c r="J17" s="56"/>
      <c r="K17" s="56"/>
      <c r="L17" s="56"/>
      <c r="M17" s="56"/>
      <c r="N17" s="56"/>
      <c r="O17" s="56"/>
      <c r="P17" s="56"/>
      <c r="Q17" s="56"/>
      <c r="R17" s="57"/>
      <c r="S17" s="14"/>
      <c r="T17" s="14"/>
      <c r="U17" s="14"/>
      <c r="V17" s="14"/>
      <c r="W17" s="14"/>
      <c r="X17" s="14"/>
      <c r="Y17" s="14"/>
      <c r="Z17" s="14"/>
    </row>
    <row r="18" spans="1:39" ht="15">
      <c r="A18" s="10"/>
      <c r="B18" s="15" t="s">
        <v>131</v>
      </c>
      <c r="C18" s="42"/>
      <c r="D18" s="45">
        <v>2015</v>
      </c>
      <c r="E18" s="42"/>
      <c r="F18" s="46">
        <f>VLOOKUP(Decision,LTB!$K$3:$R$96,3)</f>
        <v>6.8054323963471379</v>
      </c>
      <c r="G18" s="42"/>
      <c r="H18" s="55"/>
      <c r="I18" s="56"/>
      <c r="J18" s="56"/>
      <c r="K18" s="56"/>
      <c r="L18" s="56"/>
      <c r="M18" s="56"/>
      <c r="N18" s="56"/>
      <c r="O18" s="56"/>
      <c r="P18" s="56"/>
      <c r="Q18" s="56"/>
      <c r="R18" s="57"/>
      <c r="S18" s="14"/>
      <c r="T18" s="14"/>
      <c r="U18" s="14"/>
      <c r="V18" s="14"/>
      <c r="W18" s="14"/>
      <c r="X18" s="14"/>
      <c r="Y18" s="14"/>
      <c r="Z18" s="14"/>
    </row>
    <row r="19" spans="1:39" ht="15">
      <c r="A19" s="10"/>
      <c r="B19" s="15" t="s">
        <v>131</v>
      </c>
      <c r="C19" s="42"/>
      <c r="D19" s="45">
        <v>2014</v>
      </c>
      <c r="E19" s="42"/>
      <c r="F19" s="46">
        <f>VLOOKUP(Decision,LTB!$K$3:$R$96,2)</f>
        <v>7.3603266305871777</v>
      </c>
      <c r="G19" s="42"/>
      <c r="H19" s="55"/>
      <c r="I19" s="56"/>
      <c r="J19" s="56"/>
      <c r="K19" s="56"/>
      <c r="L19" s="56"/>
      <c r="M19" s="56"/>
      <c r="N19" s="56"/>
      <c r="O19" s="56"/>
      <c r="P19" s="56"/>
      <c r="Q19" s="56"/>
      <c r="R19" s="57"/>
      <c r="S19" s="14"/>
      <c r="T19" s="14"/>
      <c r="U19" s="14"/>
      <c r="V19" s="14"/>
      <c r="W19" s="14"/>
      <c r="X19" s="14"/>
      <c r="Y19" s="14"/>
      <c r="Z19" s="14"/>
    </row>
    <row r="20" spans="1:39" ht="15">
      <c r="A20" s="10"/>
      <c r="B20" s="20"/>
      <c r="C20" s="42"/>
      <c r="D20" s="42"/>
      <c r="E20" s="42"/>
      <c r="F20" s="42"/>
      <c r="G20" s="42"/>
      <c r="H20" s="55"/>
      <c r="I20" s="56"/>
      <c r="J20" s="56"/>
      <c r="K20" s="56"/>
      <c r="L20" s="56"/>
      <c r="M20" s="56"/>
      <c r="N20" s="56"/>
      <c r="O20" s="56"/>
      <c r="P20" s="56"/>
      <c r="Q20" s="56"/>
      <c r="R20" s="57"/>
      <c r="S20" s="14"/>
      <c r="T20" s="14"/>
      <c r="U20" s="14"/>
      <c r="V20" s="14"/>
      <c r="W20" s="14"/>
      <c r="X20" s="14"/>
      <c r="Y20" s="14"/>
      <c r="Z20" s="14"/>
    </row>
    <row r="21" spans="1:39" ht="15" thickBot="1">
      <c r="A21" s="10"/>
      <c r="B21" s="15"/>
      <c r="C21" s="16"/>
      <c r="D21" s="19" t="s">
        <v>2</v>
      </c>
      <c r="E21" s="19"/>
      <c r="F21" s="19" t="s">
        <v>104</v>
      </c>
      <c r="G21" s="17"/>
      <c r="H21" s="55"/>
      <c r="I21" s="56"/>
      <c r="J21" s="56"/>
      <c r="K21" s="56"/>
      <c r="L21" s="56"/>
      <c r="M21" s="56"/>
      <c r="N21" s="56"/>
      <c r="O21" s="56"/>
      <c r="P21" s="56"/>
      <c r="Q21" s="56"/>
      <c r="R21" s="57"/>
      <c r="S21" s="14"/>
      <c r="T21" s="14"/>
      <c r="U21" s="14"/>
      <c r="V21" s="14"/>
      <c r="W21" s="14"/>
      <c r="X21" s="14"/>
      <c r="Y21" s="14"/>
      <c r="Z21" s="14"/>
    </row>
    <row r="22" spans="1:39" ht="15" customHeight="1" thickBot="1">
      <c r="A22" s="10"/>
      <c r="B22" s="20" t="s">
        <v>132</v>
      </c>
      <c r="C22" s="42"/>
      <c r="D22" s="43">
        <f>VLOOKUP(Decision,LTB!$K$3:$R$96,7)</f>
        <v>7.11</v>
      </c>
      <c r="E22" s="42"/>
      <c r="F22" s="43">
        <f>AVERAGE($F$15:$F$19)</f>
        <v>7.3259638151065563</v>
      </c>
      <c r="G22" s="17"/>
      <c r="H22" s="55"/>
      <c r="I22" s="56"/>
      <c r="J22" s="56"/>
      <c r="K22" s="56"/>
      <c r="L22" s="56"/>
      <c r="M22" s="56"/>
      <c r="N22" s="56"/>
      <c r="O22" s="56"/>
      <c r="P22" s="56"/>
      <c r="Q22" s="56"/>
      <c r="R22" s="57"/>
      <c r="S22" s="14"/>
      <c r="T22" s="14"/>
      <c r="U22" s="14"/>
      <c r="V22" s="14"/>
      <c r="W22" s="14"/>
      <c r="X22" s="14"/>
      <c r="Y22" s="14"/>
      <c r="Z22" s="14"/>
    </row>
    <row r="23" spans="1:39" ht="15.75" customHeight="1" thickBot="1">
      <c r="A23" s="10"/>
      <c r="B23" s="15"/>
      <c r="C23" s="16"/>
      <c r="D23" s="16"/>
      <c r="E23" s="16"/>
      <c r="F23" s="16"/>
      <c r="G23" s="17"/>
      <c r="H23" s="55"/>
      <c r="I23" s="56"/>
      <c r="J23" s="56"/>
      <c r="K23" s="56"/>
      <c r="L23" s="56"/>
      <c r="M23" s="56"/>
      <c r="N23" s="56"/>
      <c r="O23" s="56"/>
      <c r="P23" s="56"/>
      <c r="Q23" s="56"/>
      <c r="R23" s="57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</row>
    <row r="24" spans="1:39" ht="16.5" thickBot="1">
      <c r="A24" s="10"/>
      <c r="B24" s="22" t="s">
        <v>133</v>
      </c>
      <c r="C24" s="16"/>
      <c r="D24" s="16"/>
      <c r="E24" s="44">
        <f>AVERAGE($D$22,$F$22)</f>
        <v>7.2179819075532787</v>
      </c>
      <c r="F24" s="21"/>
      <c r="G24" s="17"/>
      <c r="H24" s="55"/>
      <c r="I24" s="56"/>
      <c r="J24" s="56"/>
      <c r="K24" s="56"/>
      <c r="L24" s="56"/>
      <c r="M24" s="56"/>
      <c r="N24" s="56"/>
      <c r="O24" s="56"/>
      <c r="P24" s="56"/>
      <c r="Q24" s="56"/>
      <c r="R24" s="57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  <row r="25" spans="1:39" ht="15.75" customHeight="1" thickBot="1">
      <c r="A25" s="10"/>
      <c r="B25" s="23"/>
      <c r="C25" s="24"/>
      <c r="D25" s="24"/>
      <c r="E25" s="24"/>
      <c r="F25" s="24"/>
      <c r="G25" s="25"/>
      <c r="H25" s="58"/>
      <c r="I25" s="59"/>
      <c r="J25" s="59"/>
      <c r="K25" s="59"/>
      <c r="L25" s="59"/>
      <c r="M25" s="59"/>
      <c r="N25" s="59"/>
      <c r="O25" s="59"/>
      <c r="P25" s="59"/>
      <c r="Q25" s="59"/>
      <c r="R25" s="60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</row>
    <row r="26" spans="1:39">
      <c r="A26" s="10"/>
    </row>
    <row r="27" spans="1:39" ht="6" customHeight="1"/>
    <row r="28" spans="1:39"/>
    <row r="29" spans="1:39" s="6" customFormat="1" ht="15.75">
      <c r="A29" s="2" t="s">
        <v>110</v>
      </c>
      <c r="B29" s="2"/>
      <c r="C29" s="2"/>
      <c r="D29" s="2"/>
      <c r="E29" s="2"/>
      <c r="F29" s="2"/>
      <c r="G29" s="2"/>
      <c r="H29" s="2"/>
      <c r="I29" s="4" t="s">
        <v>111</v>
      </c>
      <c r="J29" s="2"/>
      <c r="K29" s="2"/>
      <c r="L29" s="4" t="s">
        <v>112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1:39" hidden="1"/>
    <row r="31" spans="1:39" hidden="1"/>
    <row r="32" spans="1:3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</sheetData>
  <sheetProtection password="8805" sheet="1" objects="1" scenarios="1"/>
  <mergeCells count="2">
    <mergeCell ref="E8:Q8"/>
    <mergeCell ref="H11:R25"/>
  </mergeCells>
  <hyperlinks>
    <hyperlink ref="I1" r:id="rId1"/>
    <hyperlink ref="L1" r:id="rId2"/>
    <hyperlink ref="I29" r:id="rId3"/>
    <hyperlink ref="L29" r:id="rId4"/>
  </hyperlinks>
  <pageMargins left="0.7" right="0.7" top="0.75" bottom="0.75" header="0.3" footer="0.3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7" name="Drop Down 1">
              <controlPr defaultSize="0" autoLine="0" autoPict="0">
                <anchor moveWithCells="1" sizeWithCells="1">
                  <from>
                    <xdr:col>2</xdr:col>
                    <xdr:colOff>0</xdr:colOff>
                    <xdr:row>11</xdr:row>
                    <xdr:rowOff>85725</xdr:rowOff>
                  </from>
                  <to>
                    <xdr:col>4</xdr:col>
                    <xdr:colOff>504825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M78"/>
  <sheetViews>
    <sheetView showGridLines="0" workbookViewId="0">
      <selection activeCell="D15" sqref="D15"/>
    </sheetView>
  </sheetViews>
  <sheetFormatPr defaultColWidth="0" defaultRowHeight="14.25" customHeight="1" zeroHeight="1"/>
  <cols>
    <col min="1" max="1" width="4" style="9" customWidth="1"/>
    <col min="2" max="2" width="9" style="9" customWidth="1"/>
    <col min="3" max="3" width="24.85546875" style="9" customWidth="1"/>
    <col min="4" max="4" width="13.42578125" style="9" customWidth="1"/>
    <col min="5" max="5" width="12.42578125" style="9" customWidth="1"/>
    <col min="6" max="6" width="14.85546875" style="9" customWidth="1"/>
    <col min="7" max="7" width="9.5703125" style="9" customWidth="1"/>
    <col min="8" max="16" width="9" style="9" customWidth="1"/>
    <col min="17" max="17" width="1.28515625" style="9" customWidth="1"/>
    <col min="18" max="18" width="9.5703125" style="9" customWidth="1"/>
    <col min="19" max="39" width="9" style="9" hidden="1" customWidth="1"/>
    <col min="40" max="16384" width="9" style="9" hidden="1"/>
  </cols>
  <sheetData>
    <row r="1" spans="1:39" s="6" customFormat="1" ht="15.75">
      <c r="A1" s="2" t="s">
        <v>110</v>
      </c>
      <c r="B1" s="2"/>
      <c r="C1" s="2"/>
      <c r="D1" s="2"/>
      <c r="E1" s="2"/>
      <c r="F1" s="2"/>
      <c r="G1" s="2"/>
      <c r="H1" s="2"/>
      <c r="I1" s="4" t="s">
        <v>111</v>
      </c>
      <c r="J1" s="2"/>
      <c r="K1" s="2"/>
      <c r="L1" s="4" t="s">
        <v>112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s="8" customFormat="1" ht="15.75">
      <c r="A2" s="3"/>
      <c r="B2" s="3"/>
      <c r="C2" s="3"/>
      <c r="D2" s="3"/>
      <c r="E2" s="3"/>
      <c r="F2" s="3"/>
      <c r="G2" s="3"/>
      <c r="H2" s="3"/>
      <c r="I2" s="7"/>
      <c r="J2" s="3"/>
      <c r="K2" s="3"/>
      <c r="L2" s="7"/>
      <c r="M2" s="3"/>
      <c r="N2" s="3"/>
      <c r="O2" s="3"/>
      <c r="P2" s="3"/>
      <c r="Q2" s="3"/>
    </row>
    <row r="3" spans="1:39" s="8" customFormat="1" ht="15.75">
      <c r="A3" s="3"/>
      <c r="B3" s="3"/>
      <c r="C3" s="3"/>
      <c r="D3" s="3"/>
      <c r="E3" s="3"/>
      <c r="F3" s="3"/>
      <c r="G3" s="3"/>
      <c r="H3" s="3"/>
      <c r="I3" s="7"/>
      <c r="J3" s="3"/>
      <c r="K3" s="3"/>
      <c r="L3" s="7"/>
      <c r="M3" s="3"/>
      <c r="N3" s="3"/>
      <c r="O3" s="3"/>
      <c r="P3" s="3"/>
      <c r="Q3" s="3"/>
    </row>
    <row r="4" spans="1:39" s="8" customFormat="1" ht="15.75">
      <c r="A4" s="3"/>
      <c r="B4" s="3"/>
      <c r="C4" s="3"/>
      <c r="D4" s="3"/>
      <c r="E4" s="3"/>
      <c r="F4" s="3"/>
      <c r="G4" s="41"/>
      <c r="H4" s="3"/>
      <c r="I4" s="7"/>
      <c r="J4" s="3"/>
      <c r="K4" s="3"/>
      <c r="L4" s="7"/>
      <c r="M4" s="3"/>
      <c r="N4" s="3"/>
      <c r="O4" s="3"/>
      <c r="P4" s="3"/>
      <c r="Q4" s="3"/>
    </row>
    <row r="5" spans="1:39" s="8" customFormat="1" ht="15.75">
      <c r="A5" s="3"/>
      <c r="B5" s="3"/>
      <c r="C5" s="3"/>
      <c r="D5" s="3"/>
      <c r="E5" s="3"/>
      <c r="F5" s="3"/>
      <c r="G5" s="41"/>
      <c r="H5" s="3"/>
      <c r="I5" s="7"/>
      <c r="J5" s="3"/>
      <c r="K5" s="3"/>
      <c r="L5" s="7"/>
      <c r="M5" s="3"/>
      <c r="N5" s="3"/>
      <c r="O5" s="3"/>
      <c r="P5" s="3"/>
      <c r="Q5" s="3"/>
    </row>
    <row r="6" spans="1:39" s="8" customFormat="1" ht="15.75">
      <c r="A6" s="3"/>
      <c r="B6" s="3"/>
      <c r="C6" s="3"/>
      <c r="D6" s="3"/>
      <c r="E6" s="3"/>
      <c r="F6" s="3"/>
      <c r="G6" s="41"/>
      <c r="H6" s="3"/>
      <c r="I6" s="7"/>
      <c r="J6" s="3"/>
      <c r="K6" s="3"/>
      <c r="L6" s="7"/>
      <c r="M6" s="3"/>
      <c r="N6" s="3"/>
      <c r="O6" s="3"/>
      <c r="P6" s="3"/>
      <c r="Q6" s="3"/>
    </row>
    <row r="7" spans="1:39"/>
    <row r="8" spans="1:39" ht="27.75">
      <c r="C8" s="5"/>
      <c r="D8" s="5"/>
      <c r="E8" s="51" t="s">
        <v>123</v>
      </c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</row>
    <row r="9" spans="1:39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39" ht="15" thickBot="1"/>
    <row r="11" spans="1:39" ht="15" customHeight="1">
      <c r="A11" s="10"/>
      <c r="B11" s="11"/>
      <c r="C11" s="12"/>
      <c r="D11" s="12"/>
      <c r="E11" s="12"/>
      <c r="F11" s="12"/>
      <c r="G11" s="13"/>
      <c r="H11" s="61" t="s">
        <v>143</v>
      </c>
      <c r="I11" s="53"/>
      <c r="J11" s="53"/>
      <c r="K11" s="53"/>
      <c r="L11" s="53"/>
      <c r="M11" s="53"/>
      <c r="N11" s="53"/>
      <c r="O11" s="53"/>
      <c r="P11" s="53"/>
      <c r="Q11" s="53"/>
      <c r="R11" s="54"/>
      <c r="S11" s="14"/>
      <c r="T11" s="14"/>
      <c r="U11" s="14"/>
      <c r="V11" s="14"/>
      <c r="W11" s="14"/>
      <c r="X11" s="14"/>
      <c r="Y11" s="14"/>
      <c r="Z11" s="14"/>
    </row>
    <row r="12" spans="1:39" ht="15" customHeight="1">
      <c r="A12" s="10"/>
      <c r="B12" s="15"/>
      <c r="C12" s="16"/>
      <c r="D12" s="16"/>
      <c r="E12" s="16"/>
      <c r="F12" s="16"/>
      <c r="G12" s="17"/>
      <c r="H12" s="55"/>
      <c r="I12" s="56"/>
      <c r="J12" s="56"/>
      <c r="K12" s="56"/>
      <c r="L12" s="56"/>
      <c r="M12" s="56"/>
      <c r="N12" s="56"/>
      <c r="O12" s="56"/>
      <c r="P12" s="56"/>
      <c r="Q12" s="56"/>
      <c r="R12" s="57"/>
      <c r="S12" s="14"/>
      <c r="T12" s="14"/>
      <c r="U12" s="14"/>
      <c r="V12" s="14"/>
      <c r="W12" s="14"/>
      <c r="X12" s="14"/>
      <c r="Y12" s="14"/>
      <c r="Z12" s="14"/>
    </row>
    <row r="13" spans="1:39" ht="15" customHeight="1">
      <c r="A13" s="10"/>
      <c r="B13" s="15" t="s">
        <v>103</v>
      </c>
      <c r="C13" s="18"/>
      <c r="D13" s="18"/>
      <c r="E13" s="16"/>
      <c r="F13" s="16"/>
      <c r="G13" s="17"/>
      <c r="H13" s="55"/>
      <c r="I13" s="56"/>
      <c r="J13" s="56"/>
      <c r="K13" s="56"/>
      <c r="L13" s="56"/>
      <c r="M13" s="56"/>
      <c r="N13" s="56"/>
      <c r="O13" s="56"/>
      <c r="P13" s="56"/>
      <c r="Q13" s="56"/>
      <c r="R13" s="57"/>
      <c r="S13" s="14"/>
      <c r="T13" s="14"/>
      <c r="U13" s="14"/>
      <c r="V13" s="14"/>
      <c r="W13" s="14"/>
      <c r="X13" s="14"/>
      <c r="Y13" s="14"/>
      <c r="Z13" s="14"/>
    </row>
    <row r="14" spans="1:39" ht="15.75" customHeight="1">
      <c r="A14" s="10"/>
      <c r="B14" s="15"/>
      <c r="C14" s="16"/>
      <c r="D14" s="19" t="s">
        <v>120</v>
      </c>
      <c r="E14" s="19"/>
      <c r="F14" s="19" t="s">
        <v>121</v>
      </c>
      <c r="G14" s="17"/>
      <c r="H14" s="55"/>
      <c r="I14" s="56"/>
      <c r="J14" s="56"/>
      <c r="K14" s="56"/>
      <c r="L14" s="56"/>
      <c r="M14" s="56"/>
      <c r="N14" s="56"/>
      <c r="O14" s="56"/>
      <c r="P14" s="56"/>
      <c r="Q14" s="56"/>
      <c r="R14" s="57"/>
      <c r="S14" s="14"/>
      <c r="T14" s="14"/>
      <c r="U14" s="14"/>
      <c r="V14" s="14"/>
      <c r="W14" s="14"/>
      <c r="X14" s="14"/>
      <c r="Y14" s="14"/>
      <c r="Z14" s="14"/>
    </row>
    <row r="15" spans="1:39" ht="15">
      <c r="A15" s="10"/>
      <c r="B15" s="15" t="s">
        <v>128</v>
      </c>
      <c r="C15" s="42"/>
      <c r="D15" s="45">
        <v>2018</v>
      </c>
      <c r="E15" s="42"/>
      <c r="F15" s="46">
        <f>VLOOKUP(Decision,UTB!$K$3:$R$96,6)</f>
        <v>5.07</v>
      </c>
      <c r="G15" s="17"/>
      <c r="H15" s="55"/>
      <c r="I15" s="56"/>
      <c r="J15" s="56"/>
      <c r="K15" s="56"/>
      <c r="L15" s="56"/>
      <c r="M15" s="56"/>
      <c r="N15" s="56"/>
      <c r="O15" s="56"/>
      <c r="P15" s="56"/>
      <c r="Q15" s="56"/>
      <c r="R15" s="57"/>
      <c r="S15" s="14"/>
      <c r="T15" s="14"/>
      <c r="U15" s="14"/>
      <c r="V15" s="14"/>
      <c r="W15" s="14"/>
      <c r="X15" s="14"/>
      <c r="Y15" s="14"/>
      <c r="Z15" s="14"/>
    </row>
    <row r="16" spans="1:39" ht="15">
      <c r="A16" s="10"/>
      <c r="B16" s="15" t="s">
        <v>128</v>
      </c>
      <c r="C16" s="42"/>
      <c r="D16" s="45">
        <v>2017</v>
      </c>
      <c r="E16" s="42"/>
      <c r="F16" s="46">
        <f>VLOOKUP(Decision,UTB!$K$3:$R$96,5)</f>
        <v>4.6915576009360018</v>
      </c>
      <c r="G16" s="16"/>
      <c r="H16" s="55"/>
      <c r="I16" s="56"/>
      <c r="J16" s="56"/>
      <c r="K16" s="56"/>
      <c r="L16" s="56"/>
      <c r="M16" s="56"/>
      <c r="N16" s="56"/>
      <c r="O16" s="56"/>
      <c r="P16" s="56"/>
      <c r="Q16" s="56"/>
      <c r="R16" s="57"/>
      <c r="S16" s="14"/>
      <c r="T16" s="14"/>
      <c r="U16" s="14"/>
      <c r="V16" s="14"/>
      <c r="W16" s="14"/>
      <c r="X16" s="14"/>
      <c r="Y16" s="14"/>
      <c r="Z16" s="14"/>
    </row>
    <row r="17" spans="1:39" ht="15">
      <c r="A17" s="10"/>
      <c r="B17" s="15" t="s">
        <v>128</v>
      </c>
      <c r="C17" s="42"/>
      <c r="D17" s="45">
        <v>2016</v>
      </c>
      <c r="E17" s="42"/>
      <c r="F17" s="46">
        <f>VLOOKUP(Decision,UTB!$K$3:$R$96,4)</f>
        <v>4.6428888594607391</v>
      </c>
      <c r="G17" s="42"/>
      <c r="H17" s="55"/>
      <c r="I17" s="56"/>
      <c r="J17" s="56"/>
      <c r="K17" s="56"/>
      <c r="L17" s="56"/>
      <c r="M17" s="56"/>
      <c r="N17" s="56"/>
      <c r="O17" s="56"/>
      <c r="P17" s="56"/>
      <c r="Q17" s="56"/>
      <c r="R17" s="57"/>
      <c r="S17" s="14"/>
      <c r="T17" s="14"/>
      <c r="U17" s="14"/>
      <c r="V17" s="14"/>
      <c r="W17" s="14"/>
      <c r="X17" s="14"/>
      <c r="Y17" s="14"/>
      <c r="Z17" s="14"/>
    </row>
    <row r="18" spans="1:39" ht="15">
      <c r="A18" s="10"/>
      <c r="B18" s="15" t="s">
        <v>128</v>
      </c>
      <c r="C18" s="42"/>
      <c r="D18" s="45">
        <v>2015</v>
      </c>
      <c r="E18" s="42"/>
      <c r="F18" s="46">
        <f>VLOOKUP(Decision,UTB!$K$3:$R$96,3)</f>
        <v>4.417324695280457</v>
      </c>
      <c r="G18" s="42"/>
      <c r="H18" s="55"/>
      <c r="I18" s="56"/>
      <c r="J18" s="56"/>
      <c r="K18" s="56"/>
      <c r="L18" s="56"/>
      <c r="M18" s="56"/>
      <c r="N18" s="56"/>
      <c r="O18" s="56"/>
      <c r="P18" s="56"/>
      <c r="Q18" s="56"/>
      <c r="R18" s="57"/>
      <c r="S18" s="14"/>
      <c r="T18" s="14"/>
      <c r="U18" s="14"/>
      <c r="V18" s="14"/>
      <c r="W18" s="14"/>
      <c r="X18" s="14"/>
      <c r="Y18" s="14"/>
      <c r="Z18" s="14"/>
    </row>
    <row r="19" spans="1:39" ht="15">
      <c r="A19" s="10"/>
      <c r="B19" s="15" t="s">
        <v>128</v>
      </c>
      <c r="C19" s="42"/>
      <c r="D19" s="45">
        <v>2014</v>
      </c>
      <c r="E19" s="42"/>
      <c r="F19" s="46">
        <f>VLOOKUP(Decision,UTB!$K$3:$R$96,2)</f>
        <v>4.9553321674991162</v>
      </c>
      <c r="G19" s="42"/>
      <c r="H19" s="55"/>
      <c r="I19" s="56"/>
      <c r="J19" s="56"/>
      <c r="K19" s="56"/>
      <c r="L19" s="56"/>
      <c r="M19" s="56"/>
      <c r="N19" s="56"/>
      <c r="O19" s="56"/>
      <c r="P19" s="56"/>
      <c r="Q19" s="56"/>
      <c r="R19" s="57"/>
      <c r="S19" s="14"/>
      <c r="T19" s="14"/>
      <c r="U19" s="14"/>
      <c r="V19" s="14"/>
      <c r="W19" s="14"/>
      <c r="X19" s="14"/>
      <c r="Y19" s="14"/>
      <c r="Z19" s="14"/>
    </row>
    <row r="20" spans="1:39" ht="15">
      <c r="A20" s="10"/>
      <c r="B20" s="20"/>
      <c r="C20" s="42"/>
      <c r="D20" s="42"/>
      <c r="E20" s="42"/>
      <c r="F20" s="42"/>
      <c r="G20" s="42"/>
      <c r="H20" s="55"/>
      <c r="I20" s="56"/>
      <c r="J20" s="56"/>
      <c r="K20" s="56"/>
      <c r="L20" s="56"/>
      <c r="M20" s="56"/>
      <c r="N20" s="56"/>
      <c r="O20" s="56"/>
      <c r="P20" s="56"/>
      <c r="Q20" s="56"/>
      <c r="R20" s="57"/>
      <c r="S20" s="14"/>
      <c r="T20" s="14"/>
      <c r="U20" s="14"/>
      <c r="V20" s="14"/>
      <c r="W20" s="14"/>
      <c r="X20" s="14"/>
      <c r="Y20" s="14"/>
      <c r="Z20" s="14"/>
    </row>
    <row r="21" spans="1:39" ht="15" customHeight="1" thickBot="1">
      <c r="A21" s="10"/>
      <c r="B21" s="15"/>
      <c r="C21" s="16"/>
      <c r="D21" s="19" t="s">
        <v>2</v>
      </c>
      <c r="E21" s="19"/>
      <c r="F21" s="19" t="s">
        <v>104</v>
      </c>
      <c r="G21" s="17"/>
      <c r="H21" s="55"/>
      <c r="I21" s="56"/>
      <c r="J21" s="56"/>
      <c r="K21" s="56"/>
      <c r="L21" s="56"/>
      <c r="M21" s="56"/>
      <c r="N21" s="56"/>
      <c r="O21" s="56"/>
      <c r="P21" s="56"/>
      <c r="Q21" s="56"/>
      <c r="R21" s="57"/>
      <c r="S21" s="14"/>
      <c r="T21" s="14"/>
      <c r="U21" s="14"/>
      <c r="V21" s="14"/>
      <c r="W21" s="14"/>
      <c r="X21" s="14"/>
      <c r="Y21" s="14"/>
      <c r="Z21" s="14"/>
    </row>
    <row r="22" spans="1:39" ht="15" customHeight="1" thickBot="1">
      <c r="A22" s="10"/>
      <c r="B22" s="20" t="s">
        <v>129</v>
      </c>
      <c r="C22" s="42"/>
      <c r="D22" s="43">
        <f>VLOOKUP(Decision,UTB!$K$3:$R$96,7)</f>
        <v>5.07</v>
      </c>
      <c r="E22" s="42"/>
      <c r="F22" s="43">
        <f>AVERAGE($F$15:$F$19)</f>
        <v>4.7554206646352624</v>
      </c>
      <c r="G22" s="17"/>
      <c r="H22" s="55"/>
      <c r="I22" s="56"/>
      <c r="J22" s="56"/>
      <c r="K22" s="56"/>
      <c r="L22" s="56"/>
      <c r="M22" s="56"/>
      <c r="N22" s="56"/>
      <c r="O22" s="56"/>
      <c r="P22" s="56"/>
      <c r="Q22" s="56"/>
      <c r="R22" s="57"/>
      <c r="S22" s="14"/>
      <c r="T22" s="14"/>
      <c r="U22" s="14"/>
      <c r="V22" s="14"/>
      <c r="W22" s="14"/>
      <c r="X22" s="14"/>
      <c r="Y22" s="14"/>
      <c r="Z22" s="14"/>
    </row>
    <row r="23" spans="1:39" ht="15.75" customHeight="1" thickBot="1">
      <c r="A23" s="10"/>
      <c r="B23" s="15"/>
      <c r="C23" s="16"/>
      <c r="D23" s="16"/>
      <c r="E23" s="16"/>
      <c r="F23" s="16"/>
      <c r="G23" s="17"/>
      <c r="H23" s="55"/>
      <c r="I23" s="56"/>
      <c r="J23" s="56"/>
      <c r="K23" s="56"/>
      <c r="L23" s="56"/>
      <c r="M23" s="56"/>
      <c r="N23" s="56"/>
      <c r="O23" s="56"/>
      <c r="P23" s="56"/>
      <c r="Q23" s="56"/>
      <c r="R23" s="57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</row>
    <row r="24" spans="1:39" ht="16.5" thickBot="1">
      <c r="A24" s="10"/>
      <c r="B24" s="22" t="s">
        <v>130</v>
      </c>
      <c r="C24" s="16"/>
      <c r="D24" s="16"/>
      <c r="E24" s="44">
        <f>AVERAGE($D$22,$F$22)</f>
        <v>4.9127103323176318</v>
      </c>
      <c r="F24" s="21"/>
      <c r="G24" s="17"/>
      <c r="H24" s="55"/>
      <c r="I24" s="56"/>
      <c r="J24" s="56"/>
      <c r="K24" s="56"/>
      <c r="L24" s="56"/>
      <c r="M24" s="56"/>
      <c r="N24" s="56"/>
      <c r="O24" s="56"/>
      <c r="P24" s="56"/>
      <c r="Q24" s="56"/>
      <c r="R24" s="57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  <row r="25" spans="1:39" ht="15.75" customHeight="1" thickBot="1">
      <c r="A25" s="10"/>
      <c r="B25" s="23"/>
      <c r="C25" s="24"/>
      <c r="D25" s="24"/>
      <c r="E25" s="24"/>
      <c r="F25" s="24"/>
      <c r="G25" s="25"/>
      <c r="H25" s="58"/>
      <c r="I25" s="59"/>
      <c r="J25" s="59"/>
      <c r="K25" s="59"/>
      <c r="L25" s="59"/>
      <c r="M25" s="59"/>
      <c r="N25" s="59"/>
      <c r="O25" s="59"/>
      <c r="P25" s="59"/>
      <c r="Q25" s="59"/>
      <c r="R25" s="60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</row>
    <row r="26" spans="1:39">
      <c r="A26" s="10"/>
    </row>
    <row r="27" spans="1:39" ht="6" customHeight="1"/>
    <row r="28" spans="1:39"/>
    <row r="29" spans="1:39" s="6" customFormat="1" ht="15.75">
      <c r="A29" s="2" t="s">
        <v>110</v>
      </c>
      <c r="B29" s="2"/>
      <c r="C29" s="2"/>
      <c r="D29" s="2"/>
      <c r="E29" s="2"/>
      <c r="F29" s="2"/>
      <c r="G29" s="2"/>
      <c r="H29" s="2"/>
      <c r="I29" s="4" t="s">
        <v>111</v>
      </c>
      <c r="J29" s="2"/>
      <c r="K29" s="2"/>
      <c r="L29" s="4" t="s">
        <v>112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1:39" hidden="1"/>
    <row r="31" spans="1:39" hidden="1"/>
    <row r="32" spans="1:3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</sheetData>
  <sheetProtection password="8805" sheet="1" objects="1" scenarios="1"/>
  <mergeCells count="2">
    <mergeCell ref="E8:Q8"/>
    <mergeCell ref="H11:R25"/>
  </mergeCells>
  <hyperlinks>
    <hyperlink ref="I1" r:id="rId1"/>
    <hyperlink ref="L1" r:id="rId2"/>
    <hyperlink ref="I29" r:id="rId3"/>
    <hyperlink ref="L29" r:id="rId4"/>
  </hyperlinks>
  <pageMargins left="0.7" right="0.7" top="0.75" bottom="0.75" header="0.3" footer="0.3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7" name="Drop Down 1">
              <controlPr defaultSize="0" autoLine="0" autoPict="0">
                <anchor moveWithCells="1" sizeWithCells="1">
                  <from>
                    <xdr:col>2</xdr:col>
                    <xdr:colOff>0</xdr:colOff>
                    <xdr:row>11</xdr:row>
                    <xdr:rowOff>85725</xdr:rowOff>
                  </from>
                  <to>
                    <xdr:col>4</xdr:col>
                    <xdr:colOff>504825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LMB</vt:lpstr>
      <vt:lpstr>UMB</vt:lpstr>
      <vt:lpstr>LTB</vt:lpstr>
      <vt:lpstr>UTB</vt:lpstr>
      <vt:lpstr>Disclaimer</vt:lpstr>
      <vt:lpstr>LMB-Calculation</vt:lpstr>
      <vt:lpstr>UMB-Calculation</vt:lpstr>
      <vt:lpstr>LTB-Calculation</vt:lpstr>
      <vt:lpstr>UTB-Calculation</vt:lpstr>
      <vt:lpstr>LTB!Decision</vt:lpstr>
      <vt:lpstr>UMB!Decision</vt:lpstr>
      <vt:lpstr>UTB!Decision</vt:lpstr>
      <vt:lpstr>Decision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roi polanitzer</cp:lastModifiedBy>
  <dcterms:created xsi:type="dcterms:W3CDTF">2017-12-03T17:44:46Z</dcterms:created>
  <dcterms:modified xsi:type="dcterms:W3CDTF">2019-03-25T00:26:54Z</dcterms:modified>
</cp:coreProperties>
</file>