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רועי\Desktop\"/>
    </mc:Choice>
  </mc:AlternateContent>
  <xr:revisionPtr revIDLastSave="0" documentId="13_ncr:1_{0F67425F-4021-4DAB-8B12-D07F7F32ABD8}" xr6:coauthVersionLast="45" xr6:coauthVersionMax="45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evgross" sheetId="1" state="hidden" r:id="rId1"/>
    <sheet name="Disclaimer" sheetId="3" r:id="rId2"/>
    <sheet name="Calculation" sheetId="2" r:id="rId3"/>
  </sheets>
  <definedNames>
    <definedName name="Decision">evgross!$A$98</definedName>
  </definedNames>
  <calcPr calcId="191029"/>
</workbook>
</file>

<file path=xl/calcChain.xml><?xml version="1.0" encoding="utf-8"?>
<calcChain xmlns="http://schemas.openxmlformats.org/spreadsheetml/2006/main">
  <c r="L5" i="1" l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M4" i="1" l="1"/>
  <c r="D17" i="2" s="1"/>
  <c r="L4" i="1"/>
  <c r="F17" i="2" l="1"/>
  <c r="F25" i="2"/>
  <c r="D27" i="2" l="1"/>
  <c r="D33" i="2" s="1"/>
  <c r="D37" i="2" s="1"/>
  <c r="F27" i="2"/>
  <c r="F33" i="2" s="1"/>
  <c r="F37" i="2" s="1"/>
  <c r="E39" i="2" l="1"/>
</calcChain>
</file>

<file path=xl/sharedStrings.xml><?xml version="1.0" encoding="utf-8"?>
<sst xmlns="http://schemas.openxmlformats.org/spreadsheetml/2006/main" count="517" uniqueCount="124">
  <si>
    <t>Industry Name</t>
  </si>
  <si>
    <t>Average</t>
  </si>
  <si>
    <t>TTM</t>
  </si>
  <si>
    <t>Advertising</t>
  </si>
  <si>
    <t>Aerospace/Defense</t>
  </si>
  <si>
    <t>Air Transport</t>
  </si>
  <si>
    <t>Apparel</t>
  </si>
  <si>
    <t>Auto &amp; Truck</t>
  </si>
  <si>
    <t>Auto Parts</t>
  </si>
  <si>
    <t>Beverage (Alcoholic)</t>
  </si>
  <si>
    <t>Beverage (Soft)</t>
  </si>
  <si>
    <t>Broadcasting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</si>
  <si>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</si>
  <si>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</si>
  <si>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</si>
  <si>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</si>
  <si>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</si>
  <si>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</si>
  <si>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</si>
  <si>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</si>
  <si>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</si>
  <si>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</si>
  <si>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</si>
  <si>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</si>
  <si>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</si>
  <si>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</si>
  <si>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</si>
  <si>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(Consumer &amp; Office)</t>
  </si>
  <si>
    <t>Electronics (General)</t>
  </si>
  <si>
    <t>Engineering/Construction</t>
  </si>
  <si>
    <t>Entertainment</t>
  </si>
  <si>
    <t>Environmental &amp; Waste Services</t>
  </si>
  <si>
    <t>Farming/Agriculture</t>
  </si>
  <si>
    <t>Food Processing</t>
  </si>
  <si>
    <t>Food Wholesalers</t>
  </si>
  <si>
    <t>Furn/Home Furnishings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</si>
  <si>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</si>
  <si>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</si>
  <si>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</si>
  <si>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</si>
  <si>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</si>
  <si>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</si>
  <si>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</si>
  <si>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</si>
  <si>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</si>
  <si>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</si>
  <si>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</si>
  <si>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</si>
  <si>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</si>
  <si>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</si>
  <si>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</si>
  <si>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</si>
  <si>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</si>
  <si>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</si>
  <si>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</si>
  <si>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</si>
  <si>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</si>
  <si>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</si>
  <si>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</si>
  <si>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</si>
  <si>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Publshing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</si>
  <si>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</si>
  <si>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</si>
  <si>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</si>
  <si>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</si>
  <si>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</si>
  <si>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</si>
  <si>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</si>
  <si>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</si>
  <si>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</si>
  <si>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</si>
  <si>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</si>
  <si>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</si>
  <si>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</si>
  <si>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</si>
  <si>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</si>
  <si>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</si>
  <si>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</si>
  <si>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</si>
  <si>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</si>
  <si>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(Internet)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</si>
  <si>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</si>
  <si>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</si>
  <si>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</si>
  <si>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</si>
  <si>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</si>
  <si>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</si>
  <si>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</si>
  <si>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</si>
  <si>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Utility (General)</t>
  </si>
  <si>
    <t>Utility (Water)</t>
  </si>
  <si>
    <t>Multiples:</t>
  </si>
  <si>
    <t>Industry:</t>
  </si>
  <si>
    <t>Enterprise Value ($M):</t>
  </si>
  <si>
    <t>Minus Financial Debt:</t>
  </si>
  <si>
    <t>Cash &amp; Equivalents:</t>
  </si>
  <si>
    <t>Equity Value ($M):</t>
  </si>
  <si>
    <t>Discount for Lack of Marketability</t>
  </si>
  <si>
    <t>%</t>
  </si>
  <si>
    <t>)</t>
  </si>
  <si>
    <t>(</t>
  </si>
  <si>
    <t>Equity Value After Discount ($M):</t>
  </si>
  <si>
    <t>Calculation Period:</t>
  </si>
  <si>
    <t>(in years)</t>
  </si>
  <si>
    <t>Discount Rate:</t>
  </si>
  <si>
    <t>($M)</t>
  </si>
  <si>
    <t>5-years Average</t>
  </si>
  <si>
    <t>Bank (Money Center)</t>
  </si>
  <si>
    <t>Banks (Regional)</t>
  </si>
  <si>
    <t>Brokerage &amp; Investment Banking</t>
  </si>
  <si>
    <t>Financial Svcs. (Non-bank &amp; Insurance)</t>
  </si>
  <si>
    <t>Green &amp; Renewable Energy</t>
  </si>
  <si>
    <t>Software (Entertainment)</t>
  </si>
  <si>
    <t>Software (System &amp; Application)</t>
  </si>
  <si>
    <t>WWW.IAVFA.COM</t>
  </si>
  <si>
    <t>IAVFA1020@GMAIL.COM</t>
  </si>
  <si>
    <t>Single Equity Value ($M):</t>
  </si>
  <si>
    <t>michaL110983</t>
  </si>
  <si>
    <t>Equity Valuation Using EV/Gross Income Multiples</t>
  </si>
  <si>
    <t>NA</t>
  </si>
  <si>
    <t>EV/Gross</t>
  </si>
  <si>
    <t>Future Gross Income ($M):</t>
  </si>
  <si>
    <t>Current Gross Income ($M):</t>
  </si>
  <si>
    <t>© 2015–2019 by Israel Association of Valuators and Financial Actuaries® (IAVFA®)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</si>
</sst>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"/>
  </numFmts>
  <fonts count="2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16"/>
      <color indexed="8"/>
      <name val="Arial"/>
      <family val="2"/>
    </font>
    <font>
      <sz val="10"/>
      <name val="Verdana"/>
      <family val="2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2"/>
      <name val="Arial"/>
      <family val="2"/>
      <scheme val="minor"/>
    </font>
    <font>
      <b/>
      <sz val="12"/>
      <color theme="0"/>
      <name val="Arial"/>
      <family val="2"/>
    </font>
    <font>
      <b/>
      <i/>
      <sz val="10"/>
      <name val="Verdana"/>
      <family val="2"/>
    </font>
    <font>
      <b/>
      <u/>
      <sz val="11"/>
      <color theme="0"/>
      <name val="Arial"/>
      <family val="2"/>
    </font>
    <font>
      <b/>
      <sz val="2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u/>
      <sz val="12"/>
      <color theme="1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9" fillId="6" borderId="0" xfId="0" applyFont="1" applyFill="1" applyAlignment="1" applyProtection="1">
      <alignment horizontal="left" vertical="center" readingOrder="1"/>
    </xf>
    <xf numFmtId="0" fontId="9" fillId="0" borderId="0" xfId="0" applyFont="1" applyFill="1" applyAlignment="1" applyProtection="1">
      <alignment horizontal="left" vertical="center" readingOrder="1"/>
    </xf>
    <xf numFmtId="0" fontId="11" fillId="6" borderId="0" xfId="1" applyFont="1" applyFill="1" applyAlignment="1" applyProtection="1">
      <alignment horizontal="left" vertical="center" readingOrder="1"/>
    </xf>
    <xf numFmtId="0" fontId="3" fillId="0" borderId="0" xfId="0" applyFont="1" applyFill="1" applyAlignment="1" applyProtection="1"/>
    <xf numFmtId="0" fontId="13" fillId="0" borderId="0" xfId="0" applyFont="1" applyProtection="1"/>
    <xf numFmtId="0" fontId="14" fillId="0" borderId="0" xfId="1" applyFont="1" applyFill="1" applyAlignment="1" applyProtection="1">
      <alignment horizontal="left" vertical="center" readingOrder="1"/>
    </xf>
    <xf numFmtId="0" fontId="13" fillId="0" borderId="0" xfId="0" applyFont="1" applyFill="1" applyProtection="1"/>
    <xf numFmtId="0" fontId="15" fillId="0" borderId="0" xfId="0" applyFont="1" applyProtection="1"/>
    <xf numFmtId="0" fontId="15" fillId="0" borderId="0" xfId="0" applyFont="1" applyFill="1" applyProtection="1"/>
    <xf numFmtId="0" fontId="15" fillId="4" borderId="4" xfId="0" applyFont="1" applyFill="1" applyBorder="1" applyProtection="1"/>
    <xf numFmtId="0" fontId="15" fillId="4" borderId="5" xfId="0" applyFont="1" applyFill="1" applyBorder="1" applyProtection="1"/>
    <xf numFmtId="0" fontId="15" fillId="4" borderId="6" xfId="0" applyFont="1" applyFill="1" applyBorder="1" applyProtection="1"/>
    <xf numFmtId="0" fontId="15" fillId="4" borderId="0" xfId="0" applyFont="1" applyFill="1" applyProtection="1"/>
    <xf numFmtId="0" fontId="15" fillId="4" borderId="7" xfId="0" applyFont="1" applyFill="1" applyBorder="1" applyProtection="1"/>
    <xf numFmtId="0" fontId="15" fillId="4" borderId="0" xfId="0" applyFont="1" applyFill="1" applyBorder="1" applyProtection="1"/>
    <xf numFmtId="0" fontId="15" fillId="4" borderId="8" xfId="0" applyFont="1" applyFill="1" applyBorder="1" applyProtection="1"/>
    <xf numFmtId="0" fontId="15" fillId="0" borderId="0" xfId="0" applyFont="1" applyBorder="1" applyProtection="1"/>
    <xf numFmtId="0" fontId="15" fillId="4" borderId="0" xfId="0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  <protection hidden="1"/>
    </xf>
    <xf numFmtId="3" fontId="15" fillId="0" borderId="3" xfId="0" applyNumberFormat="1" applyFont="1" applyFill="1" applyBorder="1" applyAlignment="1" applyProtection="1">
      <alignment horizontal="center"/>
      <protection locked="0" hidden="1"/>
    </xf>
    <xf numFmtId="0" fontId="15" fillId="0" borderId="3" xfId="0" applyFont="1" applyFill="1" applyBorder="1" applyAlignment="1" applyProtection="1">
      <alignment horizontal="center"/>
      <protection locked="0" hidden="1"/>
    </xf>
    <xf numFmtId="0" fontId="15" fillId="4" borderId="8" xfId="0" applyFont="1" applyFill="1" applyBorder="1" applyAlignment="1" applyProtection="1">
      <alignment horizontal="left"/>
    </xf>
    <xf numFmtId="165" fontId="15" fillId="5" borderId="3" xfId="0" applyNumberFormat="1" applyFont="1" applyFill="1" applyBorder="1" applyAlignment="1" applyProtection="1">
      <alignment horizontal="center"/>
      <protection hidden="1"/>
    </xf>
    <xf numFmtId="0" fontId="16" fillId="4" borderId="0" xfId="0" applyFont="1" applyFill="1" applyBorder="1" applyAlignment="1" applyProtection="1">
      <alignment horizontal="right"/>
    </xf>
    <xf numFmtId="0" fontId="16" fillId="4" borderId="8" xfId="0" applyFont="1" applyFill="1" applyBorder="1" applyProtection="1"/>
    <xf numFmtId="0" fontId="16" fillId="4" borderId="7" xfId="0" applyFont="1" applyFill="1" applyBorder="1" applyProtection="1"/>
    <xf numFmtId="0" fontId="17" fillId="4" borderId="0" xfId="0" applyFont="1" applyFill="1" applyBorder="1" applyProtection="1"/>
    <xf numFmtId="0" fontId="17" fillId="4" borderId="8" xfId="0" applyFont="1" applyFill="1" applyBorder="1" applyProtection="1"/>
    <xf numFmtId="0" fontId="18" fillId="4" borderId="7" xfId="0" applyFont="1" applyFill="1" applyBorder="1" applyProtection="1"/>
    <xf numFmtId="0" fontId="15" fillId="4" borderId="9" xfId="0" applyFont="1" applyFill="1" applyBorder="1" applyProtection="1"/>
    <xf numFmtId="0" fontId="15" fillId="4" borderId="10" xfId="0" applyFont="1" applyFill="1" applyBorder="1" applyProtection="1"/>
    <xf numFmtId="0" fontId="15" fillId="4" borderId="11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2" xfId="3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7" borderId="1" xfId="0" applyFont="1" applyFill="1" applyBorder="1" applyProtection="1">
      <protection locked="0"/>
    </xf>
    <xf numFmtId="0" fontId="12" fillId="0" borderId="0" xfId="0" applyFont="1" applyFill="1" applyAlignment="1" applyProtection="1">
      <alignment horizontal="left"/>
    </xf>
  </cellXfs>
  <cellStyles count="9">
    <cellStyle name="Hyperlink" xfId="1" builtinId="8"/>
    <cellStyle name="Hyperlink 2" xfId="8" xr:uid="{B284A625-70A9-4A27-AAC5-A94A0B96D46B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Percent 2" xfId="6" xr:uid="{00000000-0005-0000-0000-000005000000}"/>
    <cellStyle name="Percent 3" xfId="7" xr:uid="{00000000-0005-0000-0000-000006000000}"/>
    <cellStyle name="Percent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0" dropStyle="combo" dx="16" fmlaLink="evgross!$A$98" fmlaRange="evgross!$A$4:$A$97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43775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88900</xdr:rowOff>
        </xdr:from>
        <xdr:to>
          <xdr:col>4</xdr:col>
          <xdr:colOff>508000</xdr:colOff>
          <xdr:row>13</xdr:row>
          <xdr:rowOff>50800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9525</xdr:colOff>
      <xdr:row>9</xdr:row>
      <xdr:rowOff>190499</xdr:rowOff>
    </xdr:from>
    <xdr:to>
      <xdr:col>29</xdr:col>
      <xdr:colOff>57150</xdr:colOff>
      <xdr:row>23</xdr:row>
      <xdr:rowOff>142875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2105024"/>
          <a:ext cx="6648450" cy="2571751"/>
        </a:xfrm>
        <a:prstGeom prst="rect">
          <a:avLst/>
        </a:prstGeom>
        <a:noFill/>
        <a:ln w="254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133350</xdr:colOff>
      <xdr:row>9</xdr:row>
      <xdr:rowOff>166958</xdr:rowOff>
    </xdr:from>
    <xdr:to>
      <xdr:col>38</xdr:col>
      <xdr:colOff>518219</xdr:colOff>
      <xdr:row>48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0" y="2081483"/>
          <a:ext cx="5785544" cy="7310167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10</xdr:row>
      <xdr:rowOff>9525</xdr:rowOff>
    </xdr:from>
    <xdr:to>
      <xdr:col>17</xdr:col>
      <xdr:colOff>533400</xdr:colOff>
      <xdr:row>23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14550"/>
          <a:ext cx="5962650" cy="2552700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24</xdr:row>
      <xdr:rowOff>85725</xdr:rowOff>
    </xdr:from>
    <xdr:to>
      <xdr:col>17</xdr:col>
      <xdr:colOff>533400</xdr:colOff>
      <xdr:row>48</xdr:row>
      <xdr:rowOff>85725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810125"/>
          <a:ext cx="5953125" cy="4562475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133349</xdr:rowOff>
    </xdr:from>
    <xdr:to>
      <xdr:col>3</xdr:col>
      <xdr:colOff>843014</xdr:colOff>
      <xdr:row>9</xdr:row>
      <xdr:rowOff>123824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33374"/>
          <a:ext cx="3071864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vfa.com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IAVFA1020@GMAIL.COM" TargetMode="External"/><Relationship Id="rId1" Type="http://schemas.openxmlformats.org/officeDocument/2006/relationships/hyperlink" Target="http://www.iavfa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hyperlink" Target="mailto:IAVFA10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opLeftCell="XFD1" zoomScale="60" zoomScaleNormal="60" workbookViewId="0">
      <selection sqref="A1:XFD1048576"/>
    </sheetView>
  </sheetViews>
  <sheetFormatPr defaultColWidth="0" defaultRowHeight="14" x14ac:dyDescent="0.3"/>
  <cols>
    <col min="1" max="5" width="12.75" hidden="1"/>
    <col min="6" max="7" width="12.75" style="1" hidden="1"/>
    <col min="8" max="16384" width="12.75" hidden="1"/>
  </cols>
  <sheetData>
    <row r="1" spans="1:13" x14ac:dyDescent="0.3">
      <c r="A1" s="34"/>
      <c r="B1" s="35">
        <v>43835</v>
      </c>
      <c r="C1" s="34"/>
      <c r="D1" s="35">
        <v>43470</v>
      </c>
      <c r="E1" s="36"/>
      <c r="F1" s="35">
        <v>43105</v>
      </c>
      <c r="G1" s="36"/>
      <c r="H1" s="35">
        <v>42740</v>
      </c>
      <c r="I1" s="36"/>
      <c r="J1" s="35">
        <v>42374</v>
      </c>
      <c r="K1" s="37"/>
      <c r="L1" s="34"/>
      <c r="M1" s="34"/>
    </row>
    <row r="2" spans="1:13" x14ac:dyDescent="0.3">
      <c r="A2" s="34"/>
      <c r="B2" s="36">
        <v>2019</v>
      </c>
      <c r="C2" s="34"/>
      <c r="D2" s="36">
        <v>2018</v>
      </c>
      <c r="E2" s="36"/>
      <c r="F2" s="36">
        <v>2017</v>
      </c>
      <c r="G2" s="36"/>
      <c r="H2" s="36">
        <v>2016</v>
      </c>
      <c r="I2" s="36"/>
      <c r="J2" s="36">
        <v>2015</v>
      </c>
      <c r="K2" s="34"/>
      <c r="L2" s="34"/>
      <c r="M2" s="34"/>
    </row>
    <row r="3" spans="1:13" ht="15.5" x14ac:dyDescent="0.35">
      <c r="A3" s="38" t="s">
        <v>0</v>
      </c>
      <c r="B3" s="39" t="s">
        <v>120</v>
      </c>
      <c r="C3" s="38" t="s">
        <v>0</v>
      </c>
      <c r="D3" s="39" t="s">
        <v>120</v>
      </c>
      <c r="E3" s="38" t="s">
        <v>0</v>
      </c>
      <c r="F3" s="39" t="s">
        <v>120</v>
      </c>
      <c r="G3" s="38" t="s">
        <v>0</v>
      </c>
      <c r="H3" s="39" t="s">
        <v>120</v>
      </c>
      <c r="I3" s="38" t="s">
        <v>0</v>
      </c>
      <c r="J3" s="39" t="s">
        <v>120</v>
      </c>
      <c r="K3" s="40"/>
      <c r="L3" s="41" t="s">
        <v>1</v>
      </c>
      <c r="M3" s="41" t="s">
        <v>2</v>
      </c>
    </row>
    <row r="4" spans="1:13" x14ac:dyDescent="0.3">
      <c r="A4" s="42" t="s">
        <v>3</v>
      </c>
      <c r="B4" s="43">
        <v>7.5127294618027571</v>
      </c>
      <c r="C4" s="42" t="s">
        <v>3</v>
      </c>
      <c r="D4" s="43">
        <v>5.5010511562718998</v>
      </c>
      <c r="E4" s="42" t="s">
        <v>3</v>
      </c>
      <c r="F4" s="43">
        <v>6.0273498809950663</v>
      </c>
      <c r="G4" s="42" t="s">
        <v>3</v>
      </c>
      <c r="H4" s="43">
        <v>5.213046314213468</v>
      </c>
      <c r="I4" s="42" t="s">
        <v>3</v>
      </c>
      <c r="J4" s="43">
        <v>5.1417374594341956</v>
      </c>
      <c r="K4" s="34">
        <v>1</v>
      </c>
      <c r="L4" s="44">
        <f>AVERAGE(B4,D4,F4,H4,J4)</f>
        <v>5.8791828545434779</v>
      </c>
      <c r="M4" s="44">
        <f>B4</f>
        <v>7.5127294618027571</v>
      </c>
    </row>
    <row r="5" spans="1:13" x14ac:dyDescent="0.3">
      <c r="A5" s="45" t="s">
        <v>4</v>
      </c>
      <c r="B5" s="46">
        <v>11.14777970212157</v>
      </c>
      <c r="C5" s="45" t="s">
        <v>4</v>
      </c>
      <c r="D5" s="46">
        <v>8.8803088803088812</v>
      </c>
      <c r="E5" s="45" t="s">
        <v>4</v>
      </c>
      <c r="F5" s="46">
        <v>10.124823903617017</v>
      </c>
      <c r="G5" s="45" t="s">
        <v>4</v>
      </c>
      <c r="H5" s="46">
        <v>7.8562785648962432</v>
      </c>
      <c r="I5" s="45" t="s">
        <v>4</v>
      </c>
      <c r="J5" s="46">
        <v>7.2495833799675564</v>
      </c>
      <c r="K5" s="47">
        <v>2</v>
      </c>
      <c r="L5" s="44">
        <f t="shared" ref="L5:L68" si="0">AVERAGE(B5,D5,F5,H5,J5)</f>
        <v>9.0517548861822537</v>
      </c>
      <c r="M5" s="44">
        <f t="shared" ref="M5:M68" si="1">B5</f>
        <v>11.14777970212157</v>
      </c>
    </row>
    <row r="6" spans="1:13" x14ac:dyDescent="0.3">
      <c r="A6" s="42" t="s">
        <v>5</v>
      </c>
      <c r="B6" s="43">
        <v>4.4171435191733996</v>
      </c>
      <c r="C6" s="42" t="s">
        <v>5</v>
      </c>
      <c r="D6" s="43">
        <v>4.1960389392413564</v>
      </c>
      <c r="E6" s="42" t="s">
        <v>5</v>
      </c>
      <c r="F6" s="43">
        <v>4.7947959207926889</v>
      </c>
      <c r="G6" s="42" t="s">
        <v>5</v>
      </c>
      <c r="H6" s="43">
        <v>5.9986824117323883</v>
      </c>
      <c r="I6" s="42" t="s">
        <v>5</v>
      </c>
      <c r="J6" s="43">
        <v>7.7729297518136384</v>
      </c>
      <c r="K6" s="34">
        <v>3</v>
      </c>
      <c r="L6" s="44">
        <f t="shared" si="0"/>
        <v>5.4359181085506938</v>
      </c>
      <c r="M6" s="44">
        <f t="shared" si="1"/>
        <v>4.4171435191733996</v>
      </c>
    </row>
    <row r="7" spans="1:13" x14ac:dyDescent="0.3">
      <c r="A7" s="45" t="s">
        <v>6</v>
      </c>
      <c r="B7" s="46">
        <v>3.8192216203810316</v>
      </c>
      <c r="C7" s="45" t="s">
        <v>6</v>
      </c>
      <c r="D7" s="46">
        <v>3.3140347374725492</v>
      </c>
      <c r="E7" s="45" t="s">
        <v>6</v>
      </c>
      <c r="F7" s="46">
        <v>3.998454334038259</v>
      </c>
      <c r="G7" s="45" t="s">
        <v>6</v>
      </c>
      <c r="H7" s="46">
        <v>3.4507933620829627</v>
      </c>
      <c r="I7" s="45" t="s">
        <v>6</v>
      </c>
      <c r="J7" s="46">
        <v>3.8401489316557185</v>
      </c>
      <c r="K7" s="47">
        <v>4</v>
      </c>
      <c r="L7" s="44">
        <f t="shared" si="0"/>
        <v>3.6845305971261042</v>
      </c>
      <c r="M7" s="44">
        <f t="shared" si="1"/>
        <v>3.8192216203810316</v>
      </c>
    </row>
    <row r="8" spans="1:13" x14ac:dyDescent="0.3">
      <c r="A8" s="42" t="s">
        <v>7</v>
      </c>
      <c r="B8" s="43">
        <v>12.00656329058542</v>
      </c>
      <c r="C8" s="42" t="s">
        <v>7</v>
      </c>
      <c r="D8" s="43">
        <v>10.305676855895195</v>
      </c>
      <c r="E8" s="42" t="s">
        <v>7</v>
      </c>
      <c r="F8" s="43">
        <v>9.9955765931166276</v>
      </c>
      <c r="G8" s="42" t="s">
        <v>7</v>
      </c>
      <c r="H8" s="43">
        <v>6.3440119278403513</v>
      </c>
      <c r="I8" s="42" t="s">
        <v>7</v>
      </c>
      <c r="J8" s="43">
        <v>6.4112360181260115</v>
      </c>
      <c r="K8" s="34">
        <v>5</v>
      </c>
      <c r="L8" s="44">
        <f t="shared" si="0"/>
        <v>9.0126129371127206</v>
      </c>
      <c r="M8" s="44">
        <f t="shared" si="1"/>
        <v>12.00656329058542</v>
      </c>
    </row>
    <row r="9" spans="1:13" x14ac:dyDescent="0.3">
      <c r="A9" s="45" t="s">
        <v>8</v>
      </c>
      <c r="B9" s="46">
        <v>4.7847264607812789</v>
      </c>
      <c r="C9" s="45" t="s">
        <v>8</v>
      </c>
      <c r="D9" s="46">
        <v>4.0047818290496116</v>
      </c>
      <c r="E9" s="45" t="s">
        <v>8</v>
      </c>
      <c r="F9" s="46">
        <v>5.5476249758631102</v>
      </c>
      <c r="G9" s="45" t="s">
        <v>8</v>
      </c>
      <c r="H9" s="46">
        <v>4.6028175811804903</v>
      </c>
      <c r="I9" s="45" t="s">
        <v>8</v>
      </c>
      <c r="J9" s="46">
        <v>4.531309371380269</v>
      </c>
      <c r="K9" s="47">
        <v>6</v>
      </c>
      <c r="L9" s="44">
        <f t="shared" si="0"/>
        <v>4.6942520436509527</v>
      </c>
      <c r="M9" s="44">
        <f t="shared" si="1"/>
        <v>4.7847264607812789</v>
      </c>
    </row>
    <row r="10" spans="1:13" x14ac:dyDescent="0.3">
      <c r="A10" s="42" t="s">
        <v>107</v>
      </c>
      <c r="B10" s="43">
        <v>7.2784856351374376</v>
      </c>
      <c r="C10" s="42" t="s">
        <v>107</v>
      </c>
      <c r="D10" s="43">
        <v>5.48</v>
      </c>
      <c r="E10" s="42" t="s">
        <v>107</v>
      </c>
      <c r="F10" s="43">
        <v>8.4502108719487019</v>
      </c>
      <c r="G10" s="42" t="s">
        <v>107</v>
      </c>
      <c r="H10" s="43">
        <v>15.799878909644709</v>
      </c>
      <c r="I10" s="42" t="s">
        <v>107</v>
      </c>
      <c r="J10" s="43" t="s">
        <v>119</v>
      </c>
      <c r="K10" s="34">
        <v>7</v>
      </c>
      <c r="L10" s="44">
        <f t="shared" si="0"/>
        <v>9.2521438541827123</v>
      </c>
      <c r="M10" s="44">
        <f t="shared" si="1"/>
        <v>7.2784856351374376</v>
      </c>
    </row>
    <row r="11" spans="1:13" x14ac:dyDescent="0.3">
      <c r="A11" s="45" t="s">
        <v>108</v>
      </c>
      <c r="B11" s="46">
        <v>5.9630938589689277</v>
      </c>
      <c r="C11" s="45" t="s">
        <v>108</v>
      </c>
      <c r="D11" s="46">
        <v>5.2499749524095787</v>
      </c>
      <c r="E11" s="45" t="s">
        <v>108</v>
      </c>
      <c r="F11" s="46">
        <v>6.2844791697436699</v>
      </c>
      <c r="G11" s="45" t="s">
        <v>108</v>
      </c>
      <c r="H11" s="46">
        <v>12.337465325964079</v>
      </c>
      <c r="I11" s="45" t="s">
        <v>108</v>
      </c>
      <c r="J11" s="46" t="s">
        <v>119</v>
      </c>
      <c r="K11" s="47">
        <v>8</v>
      </c>
      <c r="L11" s="44">
        <f t="shared" si="0"/>
        <v>7.4587533267715633</v>
      </c>
      <c r="M11" s="44">
        <f t="shared" si="1"/>
        <v>5.9630938589689277</v>
      </c>
    </row>
    <row r="12" spans="1:13" x14ac:dyDescent="0.3">
      <c r="A12" s="42" t="s">
        <v>9</v>
      </c>
      <c r="B12" s="43">
        <v>9.9095326196374547</v>
      </c>
      <c r="C12" s="42" t="s">
        <v>9</v>
      </c>
      <c r="D12" s="43">
        <v>8.0928481806775405</v>
      </c>
      <c r="E12" s="42" t="s">
        <v>9</v>
      </c>
      <c r="F12" s="43">
        <v>10.364729956575674</v>
      </c>
      <c r="G12" s="42" t="s">
        <v>9</v>
      </c>
      <c r="H12" s="43">
        <v>10.312803331048126</v>
      </c>
      <c r="I12" s="42" t="s">
        <v>9</v>
      </c>
      <c r="J12" s="43">
        <v>10.697392286318269</v>
      </c>
      <c r="K12" s="34">
        <v>9</v>
      </c>
      <c r="L12" s="44">
        <f t="shared" si="0"/>
        <v>9.8754612748514141</v>
      </c>
      <c r="M12" s="44">
        <f t="shared" si="1"/>
        <v>9.9095326196374547</v>
      </c>
    </row>
    <row r="13" spans="1:13" x14ac:dyDescent="0.3">
      <c r="A13" s="45" t="s">
        <v>10</v>
      </c>
      <c r="B13" s="46">
        <v>8.66905151487871</v>
      </c>
      <c r="C13" s="45" t="s">
        <v>10</v>
      </c>
      <c r="D13" s="46">
        <v>8.1322609472743519</v>
      </c>
      <c r="E13" s="45" t="s">
        <v>10</v>
      </c>
      <c r="F13" s="46">
        <v>7.5012632385214468</v>
      </c>
      <c r="G13" s="45" t="s">
        <v>10</v>
      </c>
      <c r="H13" s="46">
        <v>6.1291621388665671</v>
      </c>
      <c r="I13" s="45" t="s">
        <v>10</v>
      </c>
      <c r="J13" s="46">
        <v>6.0487657927757592</v>
      </c>
      <c r="K13" s="47">
        <v>10</v>
      </c>
      <c r="L13" s="44">
        <f t="shared" si="0"/>
        <v>7.2961007264633677</v>
      </c>
      <c r="M13" s="44">
        <f t="shared" si="1"/>
        <v>8.66905151487871</v>
      </c>
    </row>
    <row r="14" spans="1:13" x14ac:dyDescent="0.3">
      <c r="A14" s="42" t="s">
        <v>11</v>
      </c>
      <c r="B14" s="43">
        <v>5.6985677227755263</v>
      </c>
      <c r="C14" s="42" t="s">
        <v>11</v>
      </c>
      <c r="D14" s="43">
        <v>5.1821862348178138</v>
      </c>
      <c r="E14" s="42" t="s">
        <v>11</v>
      </c>
      <c r="F14" s="43">
        <v>5.383246853353775</v>
      </c>
      <c r="G14" s="42" t="s">
        <v>11</v>
      </c>
      <c r="H14" s="43">
        <v>5.952317171966703</v>
      </c>
      <c r="I14" s="42" t="s">
        <v>11</v>
      </c>
      <c r="J14" s="43">
        <v>5.7877593146631341</v>
      </c>
      <c r="K14" s="34">
        <v>11</v>
      </c>
      <c r="L14" s="44">
        <f t="shared" si="0"/>
        <v>5.6008154595153909</v>
      </c>
      <c r="M14" s="44">
        <f t="shared" si="1"/>
        <v>5.6985677227755263</v>
      </c>
    </row>
    <row r="15" spans="1:13" x14ac:dyDescent="0.3">
      <c r="A15" s="45" t="s">
        <v>109</v>
      </c>
      <c r="B15" s="46">
        <v>9.0655520272550874</v>
      </c>
      <c r="C15" s="45" t="s">
        <v>109</v>
      </c>
      <c r="D15" s="46">
        <v>7.7610273590173078</v>
      </c>
      <c r="E15" s="45" t="s">
        <v>109</v>
      </c>
      <c r="F15" s="46">
        <v>9.7741936760916417</v>
      </c>
      <c r="G15" s="45" t="s">
        <v>109</v>
      </c>
      <c r="H15" s="46">
        <v>15.643694987914003</v>
      </c>
      <c r="I15" s="45" t="s">
        <v>109</v>
      </c>
      <c r="J15" s="46">
        <v>14.539900169130004</v>
      </c>
      <c r="K15" s="47">
        <v>12</v>
      </c>
      <c r="L15" s="44">
        <f t="shared" si="0"/>
        <v>11.35687364388161</v>
      </c>
      <c r="M15" s="44">
        <f t="shared" si="1"/>
        <v>9.0655520272550874</v>
      </c>
    </row>
    <row r="16" spans="1:13" x14ac:dyDescent="0.3">
      <c r="A16" s="42" t="s">
        <v>12</v>
      </c>
      <c r="B16" s="43">
        <v>6.0011326889290713</v>
      </c>
      <c r="C16" s="42" t="s">
        <v>12</v>
      </c>
      <c r="D16" s="43">
        <v>4.7332832456799396</v>
      </c>
      <c r="E16" s="42" t="s">
        <v>12</v>
      </c>
      <c r="F16" s="43">
        <v>6.5816174729115131</v>
      </c>
      <c r="G16" s="42" t="s">
        <v>12</v>
      </c>
      <c r="H16" s="43">
        <v>5.3980670426504966</v>
      </c>
      <c r="I16" s="42" t="s">
        <v>12</v>
      </c>
      <c r="J16" s="43">
        <v>5.5209453744595551</v>
      </c>
      <c r="K16" s="34">
        <v>13</v>
      </c>
      <c r="L16" s="44">
        <f t="shared" si="0"/>
        <v>5.6470091649261152</v>
      </c>
      <c r="M16" s="44">
        <f t="shared" si="1"/>
        <v>6.0011326889290713</v>
      </c>
    </row>
    <row r="17" spans="1:13" x14ac:dyDescent="0.3">
      <c r="A17" s="45" t="s">
        <v>13</v>
      </c>
      <c r="B17" s="46">
        <v>6.7062730740594265</v>
      </c>
      <c r="C17" s="45" t="s">
        <v>13</v>
      </c>
      <c r="D17" s="46">
        <v>5.4458239277652369</v>
      </c>
      <c r="E17" s="45" t="s">
        <v>13</v>
      </c>
      <c r="F17" s="46">
        <v>6.0245100283337107</v>
      </c>
      <c r="G17" s="45" t="s">
        <v>13</v>
      </c>
      <c r="H17" s="46">
        <v>5.3929590755894665</v>
      </c>
      <c r="I17" s="45" t="s">
        <v>13</v>
      </c>
      <c r="J17" s="46">
        <v>5.3326627319427189</v>
      </c>
      <c r="K17" s="47">
        <v>14</v>
      </c>
      <c r="L17" s="44">
        <f t="shared" si="0"/>
        <v>5.7804457675381125</v>
      </c>
      <c r="M17" s="44">
        <f t="shared" si="1"/>
        <v>6.7062730740594265</v>
      </c>
    </row>
    <row r="18" spans="1:13" x14ac:dyDescent="0.3">
      <c r="A18" s="42" t="s">
        <v>14</v>
      </c>
      <c r="B18" s="43">
        <v>5.5725251033512988</v>
      </c>
      <c r="C18" s="42" t="s">
        <v>14</v>
      </c>
      <c r="D18" s="43">
        <v>4.8224177256435317</v>
      </c>
      <c r="E18" s="42" t="s">
        <v>14</v>
      </c>
      <c r="F18" s="43">
        <v>5.6536340372301952</v>
      </c>
      <c r="G18" s="42" t="s">
        <v>14</v>
      </c>
      <c r="H18" s="43">
        <v>6.6520552733778464</v>
      </c>
      <c r="I18" s="42" t="s">
        <v>14</v>
      </c>
      <c r="J18" s="43">
        <v>5.2336428846065095</v>
      </c>
      <c r="K18" s="34">
        <v>15</v>
      </c>
      <c r="L18" s="44">
        <f t="shared" si="0"/>
        <v>5.586855004841877</v>
      </c>
      <c r="M18" s="44">
        <f t="shared" si="1"/>
        <v>5.5725251033512988</v>
      </c>
    </row>
    <row r="19" spans="1:13" x14ac:dyDescent="0.3">
      <c r="A19" s="45" t="s">
        <v>15</v>
      </c>
      <c r="B19" s="46">
        <v>8.1976874427262967</v>
      </c>
      <c r="C19" s="45" t="s">
        <v>15</v>
      </c>
      <c r="D19" s="46">
        <v>5.1764705882352944</v>
      </c>
      <c r="E19" s="45" t="s">
        <v>15</v>
      </c>
      <c r="F19" s="46">
        <v>9.1750061129837217</v>
      </c>
      <c r="G19" s="45" t="s">
        <v>15</v>
      </c>
      <c r="H19" s="46">
        <v>7.1173310639122676</v>
      </c>
      <c r="I19" s="45" t="s">
        <v>15</v>
      </c>
      <c r="J19" s="46">
        <v>4.4155939034158314</v>
      </c>
      <c r="K19" s="47">
        <v>16</v>
      </c>
      <c r="L19" s="44">
        <f t="shared" si="0"/>
        <v>6.8164178222546825</v>
      </c>
      <c r="M19" s="44">
        <f t="shared" si="1"/>
        <v>8.1976874427262967</v>
      </c>
    </row>
    <row r="20" spans="1:13" x14ac:dyDescent="0.3">
      <c r="A20" s="42" t="s">
        <v>16</v>
      </c>
      <c r="B20" s="43">
        <v>6.2569332989119006</v>
      </c>
      <c r="C20" s="42" t="s">
        <v>16</v>
      </c>
      <c r="D20" s="43">
        <v>6.348595613697575</v>
      </c>
      <c r="E20" s="42" t="s">
        <v>16</v>
      </c>
      <c r="F20" s="43">
        <v>13.008647042735062</v>
      </c>
      <c r="G20" s="42" t="s">
        <v>16</v>
      </c>
      <c r="H20" s="43">
        <v>7.207436914133929</v>
      </c>
      <c r="I20" s="42" t="s">
        <v>16</v>
      </c>
      <c r="J20" s="43">
        <v>5.8871230495996141</v>
      </c>
      <c r="K20" s="34">
        <v>17</v>
      </c>
      <c r="L20" s="44">
        <f t="shared" si="0"/>
        <v>7.7417471838156162</v>
      </c>
      <c r="M20" s="44">
        <f t="shared" si="1"/>
        <v>6.2569332989119006</v>
      </c>
    </row>
    <row r="21" spans="1:13" x14ac:dyDescent="0.3">
      <c r="A21" s="45" t="s">
        <v>17</v>
      </c>
      <c r="B21" s="46">
        <v>6.7093731528283689</v>
      </c>
      <c r="C21" s="45" t="s">
        <v>17</v>
      </c>
      <c r="D21" s="46">
        <v>6.8835318036595998</v>
      </c>
      <c r="E21" s="45" t="s">
        <v>17</v>
      </c>
      <c r="F21" s="46">
        <v>7.6613489387410834</v>
      </c>
      <c r="G21" s="45" t="s">
        <v>17</v>
      </c>
      <c r="H21" s="46">
        <v>6.1147177840653768</v>
      </c>
      <c r="I21" s="45" t="s">
        <v>17</v>
      </c>
      <c r="J21" s="46">
        <v>5.7464346308014917</v>
      </c>
      <c r="K21" s="47">
        <v>18</v>
      </c>
      <c r="L21" s="44">
        <f t="shared" si="0"/>
        <v>6.6230812620191841</v>
      </c>
      <c r="M21" s="44">
        <f t="shared" si="1"/>
        <v>6.7093731528283689</v>
      </c>
    </row>
    <row r="22" spans="1:13" x14ac:dyDescent="0.3">
      <c r="A22" s="42" t="s">
        <v>18</v>
      </c>
      <c r="B22" s="43">
        <v>2.699176693352221</v>
      </c>
      <c r="C22" s="42" t="s">
        <v>18</v>
      </c>
      <c r="D22" s="43">
        <v>3.165098374679213</v>
      </c>
      <c r="E22" s="42" t="s">
        <v>18</v>
      </c>
      <c r="F22" s="43">
        <v>4.3683481649128932</v>
      </c>
      <c r="G22" s="42" t="s">
        <v>18</v>
      </c>
      <c r="H22" s="43">
        <v>7.5414957601008981</v>
      </c>
      <c r="I22" s="42" t="s">
        <v>18</v>
      </c>
      <c r="J22" s="43">
        <v>5.7069671624533207</v>
      </c>
      <c r="K22" s="34">
        <v>19</v>
      </c>
      <c r="L22" s="44">
        <f t="shared" si="0"/>
        <v>4.696217231099709</v>
      </c>
      <c r="M22" s="44">
        <f t="shared" si="1"/>
        <v>2.699176693352221</v>
      </c>
    </row>
    <row r="23" spans="1:13" x14ac:dyDescent="0.3">
      <c r="A23" s="45" t="s">
        <v>19</v>
      </c>
      <c r="B23" s="46">
        <v>5.2032388617368541</v>
      </c>
      <c r="C23" s="45" t="s">
        <v>19</v>
      </c>
      <c r="D23" s="46">
        <v>4.0890688259109309</v>
      </c>
      <c r="E23" s="45" t="s">
        <v>19</v>
      </c>
      <c r="F23" s="46">
        <v>5.2621926753713488</v>
      </c>
      <c r="G23" s="45" t="s">
        <v>19</v>
      </c>
      <c r="H23" s="46">
        <v>4.8453144425619312</v>
      </c>
      <c r="I23" s="45" t="s">
        <v>19</v>
      </c>
      <c r="J23" s="46">
        <v>3.8989875191088603</v>
      </c>
      <c r="K23" s="47">
        <v>20</v>
      </c>
      <c r="L23" s="44">
        <f t="shared" si="0"/>
        <v>4.6597604649379853</v>
      </c>
      <c r="M23" s="44">
        <f t="shared" si="1"/>
        <v>5.2032388617368541</v>
      </c>
    </row>
    <row r="24" spans="1:13" x14ac:dyDescent="0.3">
      <c r="A24" s="42" t="s">
        <v>20</v>
      </c>
      <c r="B24" s="43">
        <v>9.6779702646092058</v>
      </c>
      <c r="C24" s="42" t="s">
        <v>20</v>
      </c>
      <c r="D24" s="43">
        <v>6.2145204660890352</v>
      </c>
      <c r="E24" s="42" t="s">
        <v>20</v>
      </c>
      <c r="F24" s="43">
        <v>8.7432487155565148</v>
      </c>
      <c r="G24" s="42" t="s">
        <v>20</v>
      </c>
      <c r="H24" s="43">
        <v>6.9073976959193502</v>
      </c>
      <c r="I24" s="42" t="s">
        <v>20</v>
      </c>
      <c r="J24" s="43">
        <v>4.8765776563097063</v>
      </c>
      <c r="K24" s="34">
        <v>21</v>
      </c>
      <c r="L24" s="44">
        <f t="shared" si="0"/>
        <v>7.2839429596967618</v>
      </c>
      <c r="M24" s="44">
        <f t="shared" si="1"/>
        <v>9.6779702646092058</v>
      </c>
    </row>
    <row r="25" spans="1:13" x14ac:dyDescent="0.3">
      <c r="A25" s="45" t="s">
        <v>21</v>
      </c>
      <c r="B25" s="46">
        <v>7.4674795599099575</v>
      </c>
      <c r="C25" s="45" t="s">
        <v>21</v>
      </c>
      <c r="D25" s="46">
        <v>6.4417177914110431</v>
      </c>
      <c r="E25" s="45" t="s">
        <v>21</v>
      </c>
      <c r="F25" s="46">
        <v>9.8902984309952107</v>
      </c>
      <c r="G25" s="45" t="s">
        <v>21</v>
      </c>
      <c r="H25" s="46">
        <v>7.0561223898527263</v>
      </c>
      <c r="I25" s="45" t="s">
        <v>21</v>
      </c>
      <c r="J25" s="46">
        <v>5.3757245090615315</v>
      </c>
      <c r="K25" s="47">
        <v>22</v>
      </c>
      <c r="L25" s="44">
        <f t="shared" si="0"/>
        <v>7.2462685362460943</v>
      </c>
      <c r="M25" s="44">
        <f t="shared" si="1"/>
        <v>7.4674795599099575</v>
      </c>
    </row>
    <row r="26" spans="1:13" x14ac:dyDescent="0.3">
      <c r="A26" s="42" t="s">
        <v>22</v>
      </c>
      <c r="B26" s="43">
        <v>11.749905674549172</v>
      </c>
      <c r="C26" s="42" t="s">
        <v>22</v>
      </c>
      <c r="D26" s="43">
        <v>10.863239573229876</v>
      </c>
      <c r="E26" s="42" t="s">
        <v>22</v>
      </c>
      <c r="F26" s="43">
        <v>12.719211536020845</v>
      </c>
      <c r="G26" s="42" t="s">
        <v>22</v>
      </c>
      <c r="H26" s="43">
        <v>9.9062141182327768</v>
      </c>
      <c r="I26" s="42" t="s">
        <v>22</v>
      </c>
      <c r="J26" s="43">
        <v>9.2283675564672976</v>
      </c>
      <c r="K26" s="34">
        <v>23</v>
      </c>
      <c r="L26" s="44">
        <f t="shared" si="0"/>
        <v>10.893387691699994</v>
      </c>
      <c r="M26" s="44">
        <f t="shared" si="1"/>
        <v>11.749905674549172</v>
      </c>
    </row>
    <row r="27" spans="1:13" x14ac:dyDescent="0.3">
      <c r="A27" s="45" t="s">
        <v>23</v>
      </c>
      <c r="B27" s="46">
        <v>10.959799755978111</v>
      </c>
      <c r="C27" s="45" t="s">
        <v>23</v>
      </c>
      <c r="D27" s="46">
        <v>9.1359072267006081</v>
      </c>
      <c r="E27" s="45" t="s">
        <v>23</v>
      </c>
      <c r="F27" s="46">
        <v>10.546142253583016</v>
      </c>
      <c r="G27" s="45" t="s">
        <v>23</v>
      </c>
      <c r="H27" s="46">
        <v>11.134943577690347</v>
      </c>
      <c r="I27" s="45" t="s">
        <v>23</v>
      </c>
      <c r="J27" s="46">
        <v>15.420333659847564</v>
      </c>
      <c r="K27" s="47">
        <v>24</v>
      </c>
      <c r="L27" s="44">
        <f t="shared" si="0"/>
        <v>11.43942529475993</v>
      </c>
      <c r="M27" s="44">
        <f t="shared" si="1"/>
        <v>10.959799755978111</v>
      </c>
    </row>
    <row r="28" spans="1:13" x14ac:dyDescent="0.3">
      <c r="A28" s="42" t="s">
        <v>24</v>
      </c>
      <c r="B28" s="43">
        <v>7.7373475249907191</v>
      </c>
      <c r="C28" s="42" t="s">
        <v>24</v>
      </c>
      <c r="D28" s="43">
        <v>6.982507288629737</v>
      </c>
      <c r="E28" s="42" t="s">
        <v>24</v>
      </c>
      <c r="F28" s="43">
        <v>7.1579062495966825</v>
      </c>
      <c r="G28" s="42" t="s">
        <v>24</v>
      </c>
      <c r="H28" s="43">
        <v>7.8218478748550595</v>
      </c>
      <c r="I28" s="42" t="s">
        <v>24</v>
      </c>
      <c r="J28" s="43">
        <v>7.4549660534001063</v>
      </c>
      <c r="K28" s="34">
        <v>25</v>
      </c>
      <c r="L28" s="44">
        <f t="shared" si="0"/>
        <v>7.43091499829446</v>
      </c>
      <c r="M28" s="44">
        <f t="shared" si="1"/>
        <v>7.7373475249907191</v>
      </c>
    </row>
    <row r="29" spans="1:13" x14ac:dyDescent="0.3">
      <c r="A29" s="45" t="s">
        <v>25</v>
      </c>
      <c r="B29" s="46">
        <v>6.2153661896736807</v>
      </c>
      <c r="C29" s="45" t="s">
        <v>25</v>
      </c>
      <c r="D29" s="46">
        <v>5.3228191227205528</v>
      </c>
      <c r="E29" s="45" t="s">
        <v>25</v>
      </c>
      <c r="F29" s="46">
        <v>4.4780847994114188</v>
      </c>
      <c r="G29" s="45" t="s">
        <v>25</v>
      </c>
      <c r="H29" s="46">
        <v>2.9102400431426072</v>
      </c>
      <c r="I29" s="45" t="s">
        <v>25</v>
      </c>
      <c r="J29" s="46">
        <v>2.6204679925314913</v>
      </c>
      <c r="K29" s="47">
        <v>26</v>
      </c>
      <c r="L29" s="44">
        <f t="shared" si="0"/>
        <v>4.3093956294959508</v>
      </c>
      <c r="M29" s="44">
        <f t="shared" si="1"/>
        <v>6.2153661896736807</v>
      </c>
    </row>
    <row r="30" spans="1:13" x14ac:dyDescent="0.3">
      <c r="A30" s="42" t="s">
        <v>26</v>
      </c>
      <c r="B30" s="43">
        <v>7.2642004164516818</v>
      </c>
      <c r="C30" s="42" t="s">
        <v>26</v>
      </c>
      <c r="D30" s="43">
        <v>5.9693007390562824</v>
      </c>
      <c r="E30" s="42" t="s">
        <v>26</v>
      </c>
      <c r="F30" s="43">
        <v>7.5437996042817064</v>
      </c>
      <c r="G30" s="42" t="s">
        <v>26</v>
      </c>
      <c r="H30" s="43">
        <v>6.2749623339205431</v>
      </c>
      <c r="I30" s="42" t="s">
        <v>26</v>
      </c>
      <c r="J30" s="43">
        <v>5.1083649118765013</v>
      </c>
      <c r="K30" s="34">
        <v>27</v>
      </c>
      <c r="L30" s="44">
        <f t="shared" si="0"/>
        <v>6.4321256011173435</v>
      </c>
      <c r="M30" s="44">
        <f t="shared" si="1"/>
        <v>7.2642004164516818</v>
      </c>
    </row>
    <row r="31" spans="1:13" x14ac:dyDescent="0.3">
      <c r="A31" s="45" t="s">
        <v>27</v>
      </c>
      <c r="B31" s="46">
        <v>2.7362703766504941</v>
      </c>
      <c r="C31" s="45" t="s">
        <v>27</v>
      </c>
      <c r="D31" s="46">
        <v>3.9296187683284458</v>
      </c>
      <c r="E31" s="45" t="s">
        <v>27</v>
      </c>
      <c r="F31" s="46">
        <v>7.7480950677858837</v>
      </c>
      <c r="G31" s="45" t="s">
        <v>27</v>
      </c>
      <c r="H31" s="46">
        <v>4.1589259846493913</v>
      </c>
      <c r="I31" s="45" t="s">
        <v>27</v>
      </c>
      <c r="J31" s="46">
        <v>4.2704607333808573</v>
      </c>
      <c r="K31" s="47">
        <v>28</v>
      </c>
      <c r="L31" s="44">
        <f t="shared" si="0"/>
        <v>4.568674186159015</v>
      </c>
      <c r="M31" s="44">
        <f t="shared" si="1"/>
        <v>2.7362703766504941</v>
      </c>
    </row>
    <row r="32" spans="1:13" x14ac:dyDescent="0.3">
      <c r="A32" s="42" t="s">
        <v>28</v>
      </c>
      <c r="B32" s="43">
        <v>7.2303719108429894</v>
      </c>
      <c r="C32" s="42" t="s">
        <v>28</v>
      </c>
      <c r="D32" s="43">
        <v>5.6845753899480069</v>
      </c>
      <c r="E32" s="42" t="s">
        <v>28</v>
      </c>
      <c r="F32" s="43">
        <v>7.2032486632097017</v>
      </c>
      <c r="G32" s="42" t="s">
        <v>28</v>
      </c>
      <c r="H32" s="43">
        <v>5.9701300068733829</v>
      </c>
      <c r="I32" s="42" t="s">
        <v>28</v>
      </c>
      <c r="J32" s="43">
        <v>5.2179934306370743</v>
      </c>
      <c r="K32" s="34">
        <v>29</v>
      </c>
      <c r="L32" s="44">
        <f t="shared" si="0"/>
        <v>6.2612638803022307</v>
      </c>
      <c r="M32" s="44">
        <f t="shared" si="1"/>
        <v>7.2303719108429894</v>
      </c>
    </row>
    <row r="33" spans="1:13" x14ac:dyDescent="0.3">
      <c r="A33" s="45" t="s">
        <v>29</v>
      </c>
      <c r="B33" s="46">
        <v>5.9661916333127349</v>
      </c>
      <c r="C33" s="45" t="s">
        <v>29</v>
      </c>
      <c r="D33" s="46">
        <v>4.7736625514403288</v>
      </c>
      <c r="E33" s="45" t="s">
        <v>29</v>
      </c>
      <c r="F33" s="46">
        <v>6.2292936621484483</v>
      </c>
      <c r="G33" s="45" t="s">
        <v>29</v>
      </c>
      <c r="H33" s="46">
        <v>5.4609439620123208</v>
      </c>
      <c r="I33" s="45" t="s">
        <v>29</v>
      </c>
      <c r="J33" s="46">
        <v>4.0310453519888938</v>
      </c>
      <c r="K33" s="47">
        <v>30</v>
      </c>
      <c r="L33" s="44">
        <f t="shared" si="0"/>
        <v>5.292227432180546</v>
      </c>
      <c r="M33" s="44">
        <f t="shared" si="1"/>
        <v>5.9661916333127349</v>
      </c>
    </row>
    <row r="34" spans="1:13" x14ac:dyDescent="0.3">
      <c r="A34" s="42" t="s">
        <v>30</v>
      </c>
      <c r="B34" s="43">
        <v>11.538660937891473</v>
      </c>
      <c r="C34" s="42" t="s">
        <v>30</v>
      </c>
      <c r="D34" s="43">
        <v>8.1233812102660696</v>
      </c>
      <c r="E34" s="42" t="s">
        <v>30</v>
      </c>
      <c r="F34" s="43">
        <v>6.8564734821663098</v>
      </c>
      <c r="G34" s="42" t="s">
        <v>30</v>
      </c>
      <c r="H34" s="43">
        <v>6.8799860555121288</v>
      </c>
      <c r="I34" s="42" t="s">
        <v>30</v>
      </c>
      <c r="J34" s="43">
        <v>6.7495777572001474</v>
      </c>
      <c r="K34" s="34">
        <v>31</v>
      </c>
      <c r="L34" s="44">
        <f t="shared" si="0"/>
        <v>8.0296158886072266</v>
      </c>
      <c r="M34" s="44">
        <f t="shared" si="1"/>
        <v>11.538660937891473</v>
      </c>
    </row>
    <row r="35" spans="1:13" x14ac:dyDescent="0.3">
      <c r="A35" s="45" t="s">
        <v>31</v>
      </c>
      <c r="B35" s="46">
        <v>9.457664930232113</v>
      </c>
      <c r="C35" s="45" t="s">
        <v>31</v>
      </c>
      <c r="D35" s="46">
        <v>8.0110497237569067</v>
      </c>
      <c r="E35" s="45" t="s">
        <v>31</v>
      </c>
      <c r="F35" s="46">
        <v>7.9881985809655083</v>
      </c>
      <c r="G35" s="45" t="s">
        <v>31</v>
      </c>
      <c r="H35" s="46">
        <v>7.6116008589381243</v>
      </c>
      <c r="I35" s="45" t="s">
        <v>31</v>
      </c>
      <c r="J35" s="46">
        <v>7.0412049337516542</v>
      </c>
      <c r="K35" s="47">
        <v>32</v>
      </c>
      <c r="L35" s="44">
        <f t="shared" si="0"/>
        <v>8.0219438055288599</v>
      </c>
      <c r="M35" s="44">
        <f t="shared" si="1"/>
        <v>9.457664930232113</v>
      </c>
    </row>
    <row r="36" spans="1:13" x14ac:dyDescent="0.3">
      <c r="A36" s="42" t="s">
        <v>32</v>
      </c>
      <c r="B36" s="43">
        <v>9.4857985831211451</v>
      </c>
      <c r="C36" s="42" t="s">
        <v>32</v>
      </c>
      <c r="D36" s="43">
        <v>7.7114427860696519</v>
      </c>
      <c r="E36" s="42" t="s">
        <v>32</v>
      </c>
      <c r="F36" s="43">
        <v>9.2535606049009118</v>
      </c>
      <c r="G36" s="42" t="s">
        <v>32</v>
      </c>
      <c r="H36" s="43">
        <v>7.5432590835553519</v>
      </c>
      <c r="I36" s="42" t="s">
        <v>32</v>
      </c>
      <c r="J36" s="43">
        <v>6.0179738420522382</v>
      </c>
      <c r="K36" s="34">
        <v>33</v>
      </c>
      <c r="L36" s="44">
        <f t="shared" si="0"/>
        <v>8.0024069799398596</v>
      </c>
      <c r="M36" s="44">
        <f t="shared" si="1"/>
        <v>9.4857985831211451</v>
      </c>
    </row>
    <row r="37" spans="1:13" x14ac:dyDescent="0.3">
      <c r="A37" s="45" t="s">
        <v>110</v>
      </c>
      <c r="B37" s="46">
        <v>38.519490976287173</v>
      </c>
      <c r="C37" s="45" t="s">
        <v>110</v>
      </c>
      <c r="D37" s="46">
        <v>36.310120240480963</v>
      </c>
      <c r="E37" s="45" t="s">
        <v>110</v>
      </c>
      <c r="F37" s="46">
        <v>38.257136504721373</v>
      </c>
      <c r="G37" s="45" t="s">
        <v>110</v>
      </c>
      <c r="H37" s="46">
        <v>79.655950886243289</v>
      </c>
      <c r="I37" s="45" t="s">
        <v>110</v>
      </c>
      <c r="J37" s="46">
        <v>83.283295289592232</v>
      </c>
      <c r="K37" s="47">
        <v>34</v>
      </c>
      <c r="L37" s="44">
        <f t="shared" si="0"/>
        <v>55.205198779465</v>
      </c>
      <c r="M37" s="44">
        <f t="shared" si="1"/>
        <v>38.519490976287173</v>
      </c>
    </row>
    <row r="38" spans="1:13" x14ac:dyDescent="0.3">
      <c r="A38" s="42" t="s">
        <v>33</v>
      </c>
      <c r="B38" s="43">
        <v>8.6842731897505239</v>
      </c>
      <c r="C38" s="42" t="s">
        <v>33</v>
      </c>
      <c r="D38" s="43">
        <v>7.2146446518305805</v>
      </c>
      <c r="E38" s="42" t="s">
        <v>33</v>
      </c>
      <c r="F38" s="43">
        <v>8.3174798307460431</v>
      </c>
      <c r="G38" s="42" t="s">
        <v>33</v>
      </c>
      <c r="H38" s="43">
        <v>7.6945322220566839</v>
      </c>
      <c r="I38" s="42" t="s">
        <v>33</v>
      </c>
      <c r="J38" s="43">
        <v>7.4593299813349212</v>
      </c>
      <c r="K38" s="34">
        <v>35</v>
      </c>
      <c r="L38" s="44">
        <f t="shared" si="0"/>
        <v>7.8740519751437503</v>
      </c>
      <c r="M38" s="44">
        <f t="shared" si="1"/>
        <v>8.6842731897505239</v>
      </c>
    </row>
    <row r="39" spans="1:13" x14ac:dyDescent="0.3">
      <c r="A39" s="45" t="s">
        <v>34</v>
      </c>
      <c r="B39" s="46">
        <v>3.7560359303054711</v>
      </c>
      <c r="C39" s="45" t="s">
        <v>34</v>
      </c>
      <c r="D39" s="46">
        <v>3.1231585150265175</v>
      </c>
      <c r="E39" s="45" t="s">
        <v>34</v>
      </c>
      <c r="F39" s="46">
        <v>3.1214777402631309</v>
      </c>
      <c r="G39" s="45" t="s">
        <v>34</v>
      </c>
      <c r="H39" s="46">
        <v>2.9956195319856134</v>
      </c>
      <c r="I39" s="45" t="s">
        <v>34</v>
      </c>
      <c r="J39" s="46">
        <v>2.552279694890355</v>
      </c>
      <c r="K39" s="47">
        <v>36</v>
      </c>
      <c r="L39" s="44">
        <f t="shared" si="0"/>
        <v>3.1097142824942177</v>
      </c>
      <c r="M39" s="44">
        <f t="shared" si="1"/>
        <v>3.7560359303054711</v>
      </c>
    </row>
    <row r="40" spans="1:13" x14ac:dyDescent="0.3">
      <c r="A40" s="42" t="s">
        <v>35</v>
      </c>
      <c r="B40" s="43">
        <v>4.4623201856148498</v>
      </c>
      <c r="C40" s="42" t="s">
        <v>35</v>
      </c>
      <c r="D40" s="43">
        <v>3.807303807303807</v>
      </c>
      <c r="E40" s="42" t="s">
        <v>35</v>
      </c>
      <c r="F40" s="43">
        <v>5.4426941911921745</v>
      </c>
      <c r="G40" s="42" t="s">
        <v>35</v>
      </c>
      <c r="H40" s="43">
        <v>4.8448366964358485</v>
      </c>
      <c r="I40" s="42" t="s">
        <v>35</v>
      </c>
      <c r="J40" s="43">
        <v>4.7348146946422673</v>
      </c>
      <c r="K40" s="34">
        <v>37</v>
      </c>
      <c r="L40" s="44">
        <f t="shared" si="0"/>
        <v>4.6583939150377898</v>
      </c>
      <c r="M40" s="44">
        <f t="shared" si="1"/>
        <v>4.4623201856148498</v>
      </c>
    </row>
    <row r="41" spans="1:13" x14ac:dyDescent="0.3">
      <c r="A41" s="45" t="s">
        <v>111</v>
      </c>
      <c r="B41" s="46">
        <v>16.760991555606534</v>
      </c>
      <c r="C41" s="45" t="s">
        <v>111</v>
      </c>
      <c r="D41" s="46">
        <v>15.952679691701023</v>
      </c>
      <c r="E41" s="45" t="s">
        <v>111</v>
      </c>
      <c r="F41" s="46">
        <v>14.633578796372637</v>
      </c>
      <c r="G41" s="45" t="s">
        <v>111</v>
      </c>
      <c r="H41" s="46">
        <v>14.239086558432263</v>
      </c>
      <c r="I41" s="45" t="s">
        <v>111</v>
      </c>
      <c r="J41" s="46">
        <v>13.968410735702678</v>
      </c>
      <c r="K41" s="47">
        <v>38</v>
      </c>
      <c r="L41" s="44">
        <f t="shared" si="0"/>
        <v>15.110949467563028</v>
      </c>
      <c r="M41" s="44">
        <f t="shared" si="1"/>
        <v>16.760991555606534</v>
      </c>
    </row>
    <row r="42" spans="1:13" x14ac:dyDescent="0.3">
      <c r="A42" s="42" t="s">
        <v>36</v>
      </c>
      <c r="B42" s="43">
        <v>10.276267032776472</v>
      </c>
      <c r="C42" s="42" t="s">
        <v>36</v>
      </c>
      <c r="D42" s="43">
        <v>8.6595081399376514</v>
      </c>
      <c r="E42" s="42" t="s">
        <v>36</v>
      </c>
      <c r="F42" s="43">
        <v>8.3416951341575736</v>
      </c>
      <c r="G42" s="42" t="s">
        <v>36</v>
      </c>
      <c r="H42" s="43">
        <v>7.2134714098507304</v>
      </c>
      <c r="I42" s="42" t="s">
        <v>36</v>
      </c>
      <c r="J42" s="43">
        <v>6.9173295049711019</v>
      </c>
      <c r="K42" s="34">
        <v>39</v>
      </c>
      <c r="L42" s="44">
        <f t="shared" si="0"/>
        <v>8.2816542443387071</v>
      </c>
      <c r="M42" s="44">
        <f t="shared" si="1"/>
        <v>10.276267032776472</v>
      </c>
    </row>
    <row r="43" spans="1:13" x14ac:dyDescent="0.3">
      <c r="A43" s="45" t="s">
        <v>37</v>
      </c>
      <c r="B43" s="46">
        <v>4.813068505441862</v>
      </c>
      <c r="C43" s="45" t="s">
        <v>37</v>
      </c>
      <c r="D43" s="46">
        <v>4.3091655266757867</v>
      </c>
      <c r="E43" s="45" t="s">
        <v>37</v>
      </c>
      <c r="F43" s="46">
        <v>4.3509426092229155</v>
      </c>
      <c r="G43" s="45" t="s">
        <v>37</v>
      </c>
      <c r="H43" s="46">
        <v>4.085587072761963</v>
      </c>
      <c r="I43" s="45" t="s">
        <v>37</v>
      </c>
      <c r="J43" s="46">
        <v>4.3522543732537082</v>
      </c>
      <c r="K43" s="47">
        <v>40</v>
      </c>
      <c r="L43" s="44">
        <f t="shared" si="0"/>
        <v>4.3822036174712471</v>
      </c>
      <c r="M43" s="44">
        <f t="shared" si="1"/>
        <v>4.813068505441862</v>
      </c>
    </row>
    <row r="44" spans="1:13" x14ac:dyDescent="0.3">
      <c r="A44" s="42" t="s">
        <v>38</v>
      </c>
      <c r="B44" s="43">
        <v>11.360860151685383</v>
      </c>
      <c r="C44" s="42" t="s">
        <v>38</v>
      </c>
      <c r="D44" s="43">
        <v>8.9435657098223</v>
      </c>
      <c r="E44" s="42" t="s">
        <v>38</v>
      </c>
      <c r="F44" s="43">
        <v>9.5893269768626741</v>
      </c>
      <c r="G44" s="42" t="s">
        <v>38</v>
      </c>
      <c r="H44" s="43">
        <v>8.0493401034878804</v>
      </c>
      <c r="I44" s="42" t="s">
        <v>38</v>
      </c>
      <c r="J44" s="43">
        <v>8.4849439046027282</v>
      </c>
      <c r="K44" s="34">
        <v>41</v>
      </c>
      <c r="L44" s="44">
        <f t="shared" si="0"/>
        <v>9.2856073692921921</v>
      </c>
      <c r="M44" s="44">
        <f t="shared" si="1"/>
        <v>11.360860151685383</v>
      </c>
    </row>
    <row r="45" spans="1:13" x14ac:dyDescent="0.3">
      <c r="A45" s="45" t="s">
        <v>39</v>
      </c>
      <c r="B45" s="46">
        <v>5.9594201817680021</v>
      </c>
      <c r="C45" s="45" t="s">
        <v>39</v>
      </c>
      <c r="D45" s="46">
        <v>4.8529411764705888</v>
      </c>
      <c r="E45" s="45" t="s">
        <v>39</v>
      </c>
      <c r="F45" s="46">
        <v>7.3247827214035484</v>
      </c>
      <c r="G45" s="45" t="s">
        <v>39</v>
      </c>
      <c r="H45" s="46">
        <v>5.9600473744327553</v>
      </c>
      <c r="I45" s="45" t="s">
        <v>39</v>
      </c>
      <c r="J45" s="46">
        <v>7.0155344321156416</v>
      </c>
      <c r="K45" s="47">
        <v>42</v>
      </c>
      <c r="L45" s="44">
        <f t="shared" si="0"/>
        <v>6.2225451772381062</v>
      </c>
      <c r="M45" s="44">
        <f t="shared" si="1"/>
        <v>5.9594201817680021</v>
      </c>
    </row>
    <row r="46" spans="1:13" x14ac:dyDescent="0.3">
      <c r="A46" s="42" t="s">
        <v>40</v>
      </c>
      <c r="B46" s="43">
        <v>4.4650109594055669</v>
      </c>
      <c r="C46" s="42" t="s">
        <v>40</v>
      </c>
      <c r="D46" s="43">
        <v>3.9988968560397131</v>
      </c>
      <c r="E46" s="42" t="s">
        <v>40</v>
      </c>
      <c r="F46" s="43">
        <v>3.6339710578215851</v>
      </c>
      <c r="G46" s="42" t="s">
        <v>40</v>
      </c>
      <c r="H46" s="43">
        <v>7.237882109945085</v>
      </c>
      <c r="I46" s="42" t="s">
        <v>40</v>
      </c>
      <c r="J46" s="43">
        <v>10.612281070749299</v>
      </c>
      <c r="K46" s="34">
        <v>43</v>
      </c>
      <c r="L46" s="44">
        <f t="shared" si="0"/>
        <v>5.9896084107922487</v>
      </c>
      <c r="M46" s="44">
        <f t="shared" si="1"/>
        <v>4.4650109594055669</v>
      </c>
    </row>
    <row r="47" spans="1:13" x14ac:dyDescent="0.3">
      <c r="A47" s="45" t="s">
        <v>41</v>
      </c>
      <c r="B47" s="46">
        <v>7.09509023947719</v>
      </c>
      <c r="C47" s="45" t="s">
        <v>41</v>
      </c>
      <c r="D47" s="46">
        <v>6.0014727540500727</v>
      </c>
      <c r="E47" s="45" t="s">
        <v>41</v>
      </c>
      <c r="F47" s="46">
        <v>7.6353400894702919</v>
      </c>
      <c r="G47" s="45" t="s">
        <v>41</v>
      </c>
      <c r="H47" s="46">
        <v>7.8787737616249096</v>
      </c>
      <c r="I47" s="45" t="s">
        <v>41</v>
      </c>
      <c r="J47" s="46">
        <v>7.3419443984996846</v>
      </c>
      <c r="K47" s="47">
        <v>44</v>
      </c>
      <c r="L47" s="44">
        <f t="shared" si="0"/>
        <v>7.1905242486244303</v>
      </c>
      <c r="M47" s="44">
        <f t="shared" si="1"/>
        <v>7.09509023947719</v>
      </c>
    </row>
    <row r="48" spans="1:13" x14ac:dyDescent="0.3">
      <c r="A48" s="42" t="s">
        <v>42</v>
      </c>
      <c r="B48" s="43">
        <v>7.3349828841720202</v>
      </c>
      <c r="C48" s="42" t="s">
        <v>42</v>
      </c>
      <c r="D48" s="43">
        <v>5.9866089011421817</v>
      </c>
      <c r="E48" s="42" t="s">
        <v>42</v>
      </c>
      <c r="F48" s="43">
        <v>6.4843653355235169</v>
      </c>
      <c r="G48" s="42" t="s">
        <v>42</v>
      </c>
      <c r="H48" s="43">
        <v>5.7878893434272225</v>
      </c>
      <c r="I48" s="42" t="s">
        <v>42</v>
      </c>
      <c r="J48" s="43">
        <v>5.2554671320425914</v>
      </c>
      <c r="K48" s="34">
        <v>45</v>
      </c>
      <c r="L48" s="44">
        <f t="shared" si="0"/>
        <v>6.1698627192615065</v>
      </c>
      <c r="M48" s="44">
        <f t="shared" si="1"/>
        <v>7.3349828841720202</v>
      </c>
    </row>
    <row r="49" spans="1:13" x14ac:dyDescent="0.3">
      <c r="A49" s="45" t="s">
        <v>43</v>
      </c>
      <c r="B49" s="46">
        <v>16.522710146919536</v>
      </c>
      <c r="C49" s="45" t="s">
        <v>43</v>
      </c>
      <c r="D49" s="46">
        <v>11.505065123010132</v>
      </c>
      <c r="E49" s="45" t="s">
        <v>43</v>
      </c>
      <c r="F49" s="46">
        <v>11.865590840604897</v>
      </c>
      <c r="G49" s="45" t="s">
        <v>43</v>
      </c>
      <c r="H49" s="46">
        <v>9.6759218722063576</v>
      </c>
      <c r="I49" s="45" t="s">
        <v>43</v>
      </c>
      <c r="J49" s="46">
        <v>9.4804583413386787</v>
      </c>
      <c r="K49" s="47">
        <v>46</v>
      </c>
      <c r="L49" s="44">
        <f t="shared" si="0"/>
        <v>11.809949264815922</v>
      </c>
      <c r="M49" s="44">
        <f t="shared" si="1"/>
        <v>16.522710146919536</v>
      </c>
    </row>
    <row r="50" spans="1:13" x14ac:dyDescent="0.3">
      <c r="A50" s="42" t="s">
        <v>44</v>
      </c>
      <c r="B50" s="43">
        <v>6.5900670890999926</v>
      </c>
      <c r="C50" s="42" t="s">
        <v>44</v>
      </c>
      <c r="D50" s="43">
        <v>5.2327447833065808</v>
      </c>
      <c r="E50" s="42" t="s">
        <v>44</v>
      </c>
      <c r="F50" s="43">
        <v>7.1444660499497363</v>
      </c>
      <c r="G50" s="42" t="s">
        <v>44</v>
      </c>
      <c r="H50" s="43">
        <v>5.8661056815585813</v>
      </c>
      <c r="I50" s="42" t="s">
        <v>44</v>
      </c>
      <c r="J50" s="43">
        <v>4.8993923232943599</v>
      </c>
      <c r="K50" s="34">
        <v>47</v>
      </c>
      <c r="L50" s="44">
        <f t="shared" si="0"/>
        <v>5.9465551854418504</v>
      </c>
      <c r="M50" s="44">
        <f t="shared" si="1"/>
        <v>6.5900670890999926</v>
      </c>
    </row>
    <row r="51" spans="1:13" x14ac:dyDescent="0.3">
      <c r="A51" s="45" t="s">
        <v>45</v>
      </c>
      <c r="B51" s="46">
        <v>4.3722816100269242</v>
      </c>
      <c r="C51" s="45" t="s">
        <v>45</v>
      </c>
      <c r="D51" s="46">
        <v>4.5316198850185998</v>
      </c>
      <c r="E51" s="45" t="s">
        <v>45</v>
      </c>
      <c r="F51" s="46">
        <v>5.2417439012054778</v>
      </c>
      <c r="G51" s="45" t="s">
        <v>45</v>
      </c>
      <c r="H51" s="46">
        <v>5.4160175051174457</v>
      </c>
      <c r="I51" s="45" t="s">
        <v>45</v>
      </c>
      <c r="J51" s="46">
        <v>5.2799092242288364</v>
      </c>
      <c r="K51" s="47">
        <v>48</v>
      </c>
      <c r="L51" s="44">
        <f t="shared" si="0"/>
        <v>4.9683144251194564</v>
      </c>
      <c r="M51" s="44">
        <f t="shared" si="1"/>
        <v>4.3722816100269242</v>
      </c>
    </row>
    <row r="52" spans="1:13" x14ac:dyDescent="0.3">
      <c r="A52" s="42" t="s">
        <v>46</v>
      </c>
      <c r="B52" s="43">
        <v>5.1579759430582994</v>
      </c>
      <c r="C52" s="42" t="s">
        <v>46</v>
      </c>
      <c r="D52" s="43">
        <v>4.5454545454545459</v>
      </c>
      <c r="E52" s="42" t="s">
        <v>46</v>
      </c>
      <c r="F52" s="43">
        <v>5.7076264426964176</v>
      </c>
      <c r="G52" s="42" t="s">
        <v>46</v>
      </c>
      <c r="H52" s="43">
        <v>5.6766608117322743</v>
      </c>
      <c r="I52" s="42" t="s">
        <v>46</v>
      </c>
      <c r="J52" s="43">
        <v>5.7174244149576081</v>
      </c>
      <c r="K52" s="34">
        <v>49</v>
      </c>
      <c r="L52" s="44">
        <f t="shared" si="0"/>
        <v>5.3610284315798289</v>
      </c>
      <c r="M52" s="44">
        <f t="shared" si="1"/>
        <v>5.1579759430582994</v>
      </c>
    </row>
    <row r="53" spans="1:13" x14ac:dyDescent="0.3">
      <c r="A53" s="45" t="s">
        <v>47</v>
      </c>
      <c r="B53" s="46">
        <v>6.605360433196215</v>
      </c>
      <c r="C53" s="45" t="s">
        <v>47</v>
      </c>
      <c r="D53" s="46">
        <v>5.377104853544644</v>
      </c>
      <c r="E53" s="45" t="s">
        <v>47</v>
      </c>
      <c r="F53" s="46">
        <v>7.1101111790822316</v>
      </c>
      <c r="G53" s="45" t="s">
        <v>47</v>
      </c>
      <c r="H53" s="46">
        <v>8.4763318438816224</v>
      </c>
      <c r="I53" s="45" t="s">
        <v>47</v>
      </c>
      <c r="J53" s="46">
        <v>8.4210343009371531</v>
      </c>
      <c r="K53" s="47">
        <v>50</v>
      </c>
      <c r="L53" s="44">
        <f t="shared" si="0"/>
        <v>7.1979885221283721</v>
      </c>
      <c r="M53" s="44">
        <f t="shared" si="1"/>
        <v>6.605360433196215</v>
      </c>
    </row>
    <row r="54" spans="1:13" x14ac:dyDescent="0.3">
      <c r="A54" s="42" t="s">
        <v>48</v>
      </c>
      <c r="B54" s="43">
        <v>7.4092827608891234</v>
      </c>
      <c r="C54" s="42" t="s">
        <v>48</v>
      </c>
      <c r="D54" s="43">
        <v>5.78368999421631</v>
      </c>
      <c r="E54" s="42" t="s">
        <v>48</v>
      </c>
      <c r="F54" s="43">
        <v>7.6554692049953532</v>
      </c>
      <c r="G54" s="42" t="s">
        <v>48</v>
      </c>
      <c r="H54" s="43">
        <v>6.0985034423720643</v>
      </c>
      <c r="I54" s="42" t="s">
        <v>48</v>
      </c>
      <c r="J54" s="43">
        <v>4.5121519005886146</v>
      </c>
      <c r="K54" s="34">
        <v>51</v>
      </c>
      <c r="L54" s="44">
        <f t="shared" si="0"/>
        <v>6.2918194606122926</v>
      </c>
      <c r="M54" s="44">
        <f t="shared" si="1"/>
        <v>7.4092827608891234</v>
      </c>
    </row>
    <row r="55" spans="1:13" x14ac:dyDescent="0.3">
      <c r="A55" s="45" t="s">
        <v>49</v>
      </c>
      <c r="B55" s="46">
        <v>8.4619108427950191</v>
      </c>
      <c r="C55" s="45" t="s">
        <v>49</v>
      </c>
      <c r="D55" s="46">
        <v>4.1024148967122489</v>
      </c>
      <c r="E55" s="45" t="s">
        <v>49</v>
      </c>
      <c r="F55" s="46">
        <v>8.3274193522495672</v>
      </c>
      <c r="G55" s="45" t="s">
        <v>49</v>
      </c>
      <c r="H55" s="46">
        <v>8.7175448404092126</v>
      </c>
      <c r="I55" s="45" t="s">
        <v>49</v>
      </c>
      <c r="J55" s="46">
        <v>4.7727745025171071</v>
      </c>
      <c r="K55" s="47">
        <v>52</v>
      </c>
      <c r="L55" s="44">
        <f t="shared" si="0"/>
        <v>6.8764128869366319</v>
      </c>
      <c r="M55" s="44">
        <f t="shared" si="1"/>
        <v>8.4619108427950191</v>
      </c>
    </row>
    <row r="56" spans="1:13" x14ac:dyDescent="0.3">
      <c r="A56" s="42" t="s">
        <v>50</v>
      </c>
      <c r="B56" s="43">
        <v>3.232223374400172</v>
      </c>
      <c r="C56" s="42" t="s">
        <v>50</v>
      </c>
      <c r="D56" s="43">
        <v>2.6678932842686294</v>
      </c>
      <c r="E56" s="42" t="s">
        <v>50</v>
      </c>
      <c r="F56" s="43">
        <v>3.0131844347772558</v>
      </c>
      <c r="G56" s="42" t="s">
        <v>50</v>
      </c>
      <c r="H56" s="43">
        <v>3.0742373416144941</v>
      </c>
      <c r="I56" s="42" t="s">
        <v>50</v>
      </c>
      <c r="J56" s="43">
        <v>2.8773335293961071</v>
      </c>
      <c r="K56" s="34">
        <v>53</v>
      </c>
      <c r="L56" s="44">
        <f t="shared" si="0"/>
        <v>2.9729743928913321</v>
      </c>
      <c r="M56" s="44">
        <f t="shared" si="1"/>
        <v>3.232223374400172</v>
      </c>
    </row>
    <row r="57" spans="1:13" x14ac:dyDescent="0.3">
      <c r="A57" s="45" t="s">
        <v>51</v>
      </c>
      <c r="B57" s="46">
        <v>4.4965723069727233</v>
      </c>
      <c r="C57" s="45" t="s">
        <v>51</v>
      </c>
      <c r="D57" s="46">
        <v>4.3851286939942806</v>
      </c>
      <c r="E57" s="45" t="s">
        <v>51</v>
      </c>
      <c r="F57" s="46">
        <v>5.3737981075244168</v>
      </c>
      <c r="G57" s="45" t="s">
        <v>51</v>
      </c>
      <c r="H57" s="46">
        <v>10.139389892617192</v>
      </c>
      <c r="I57" s="45" t="s">
        <v>51</v>
      </c>
      <c r="J57" s="46">
        <v>4.9819285312102561</v>
      </c>
      <c r="K57" s="47">
        <v>54</v>
      </c>
      <c r="L57" s="44">
        <f t="shared" si="0"/>
        <v>5.8753635064637733</v>
      </c>
      <c r="M57" s="44">
        <f t="shared" si="1"/>
        <v>4.4965723069727233</v>
      </c>
    </row>
    <row r="58" spans="1:13" x14ac:dyDescent="0.3">
      <c r="A58" s="42" t="s">
        <v>52</v>
      </c>
      <c r="B58" s="43">
        <v>4.62441982991455</v>
      </c>
      <c r="C58" s="42" t="s">
        <v>52</v>
      </c>
      <c r="D58" s="43">
        <v>4.6503675842024279</v>
      </c>
      <c r="E58" s="42" t="s">
        <v>52</v>
      </c>
      <c r="F58" s="43">
        <v>8.0696989862163928</v>
      </c>
      <c r="G58" s="42" t="s">
        <v>52</v>
      </c>
      <c r="H58" s="43">
        <v>8.6286505956057802</v>
      </c>
      <c r="I58" s="42" t="s">
        <v>52</v>
      </c>
      <c r="J58" s="43">
        <v>3.4072672166092119</v>
      </c>
      <c r="K58" s="34">
        <v>55</v>
      </c>
      <c r="L58" s="44">
        <f t="shared" si="0"/>
        <v>5.8760808425096736</v>
      </c>
      <c r="M58" s="44">
        <f t="shared" si="1"/>
        <v>4.62441982991455</v>
      </c>
    </row>
    <row r="59" spans="1:13" x14ac:dyDescent="0.3">
      <c r="A59" s="45" t="s">
        <v>53</v>
      </c>
      <c r="B59" s="46">
        <v>10.9291864332101</v>
      </c>
      <c r="C59" s="45" t="s">
        <v>53</v>
      </c>
      <c r="D59" s="46">
        <v>9.8875756702219668</v>
      </c>
      <c r="E59" s="45" t="s">
        <v>53</v>
      </c>
      <c r="F59" s="46">
        <v>11.774523933566364</v>
      </c>
      <c r="G59" s="45" t="s">
        <v>53</v>
      </c>
      <c r="H59" s="46">
        <v>12.450113185513047</v>
      </c>
      <c r="I59" s="45" t="s">
        <v>53</v>
      </c>
      <c r="J59" s="46">
        <v>10.995236906718697</v>
      </c>
      <c r="K59" s="47">
        <v>56</v>
      </c>
      <c r="L59" s="44">
        <f t="shared" si="0"/>
        <v>11.207327225846035</v>
      </c>
      <c r="M59" s="44">
        <f t="shared" si="1"/>
        <v>10.9291864332101</v>
      </c>
    </row>
    <row r="60" spans="1:13" x14ac:dyDescent="0.3">
      <c r="A60" s="42" t="s">
        <v>54</v>
      </c>
      <c r="B60" s="43">
        <v>6.8044073050744664</v>
      </c>
      <c r="C60" s="42" t="s">
        <v>54</v>
      </c>
      <c r="D60" s="43">
        <v>5.9813084112149539</v>
      </c>
      <c r="E60" s="42" t="s">
        <v>54</v>
      </c>
      <c r="F60" s="43">
        <v>7.7788862489181847</v>
      </c>
      <c r="G60" s="42" t="s">
        <v>54</v>
      </c>
      <c r="H60" s="43">
        <v>6.8752652703519637</v>
      </c>
      <c r="I60" s="42" t="s">
        <v>54</v>
      </c>
      <c r="J60" s="43">
        <v>4.3234990786251135</v>
      </c>
      <c r="K60" s="34">
        <v>57</v>
      </c>
      <c r="L60" s="44">
        <f t="shared" si="0"/>
        <v>6.3526732628369356</v>
      </c>
      <c r="M60" s="44">
        <f t="shared" si="1"/>
        <v>6.8044073050744664</v>
      </c>
    </row>
    <row r="61" spans="1:13" x14ac:dyDescent="0.3">
      <c r="A61" s="45" t="s">
        <v>55</v>
      </c>
      <c r="B61" s="46">
        <v>6.8693192990548884</v>
      </c>
      <c r="C61" s="45" t="s">
        <v>55</v>
      </c>
      <c r="D61" s="46">
        <v>5.8489742470536887</v>
      </c>
      <c r="E61" s="45" t="s">
        <v>55</v>
      </c>
      <c r="F61" s="46">
        <v>7.069097157054804</v>
      </c>
      <c r="G61" s="45" t="s">
        <v>55</v>
      </c>
      <c r="H61" s="46">
        <v>5.9209834755184731</v>
      </c>
      <c r="I61" s="45" t="s">
        <v>55</v>
      </c>
      <c r="J61" s="46">
        <v>5.8171943285921452</v>
      </c>
      <c r="K61" s="47">
        <v>58</v>
      </c>
      <c r="L61" s="44">
        <f t="shared" si="0"/>
        <v>6.3051137014547995</v>
      </c>
      <c r="M61" s="44">
        <f t="shared" si="1"/>
        <v>6.8693192990548884</v>
      </c>
    </row>
    <row r="62" spans="1:13" x14ac:dyDescent="0.3">
      <c r="A62" s="42" t="s">
        <v>56</v>
      </c>
      <c r="B62" s="43">
        <v>4.6951928063895094</v>
      </c>
      <c r="C62" s="42" t="s">
        <v>56</v>
      </c>
      <c r="D62" s="43">
        <v>3.170338527673294</v>
      </c>
      <c r="E62" s="42" t="s">
        <v>56</v>
      </c>
      <c r="F62" s="43">
        <v>5.1150686778745476</v>
      </c>
      <c r="G62" s="42" t="s">
        <v>56</v>
      </c>
      <c r="H62" s="43">
        <v>4.7767453231911494</v>
      </c>
      <c r="I62" s="42" t="s">
        <v>56</v>
      </c>
      <c r="J62" s="43">
        <v>4.9937279249031414</v>
      </c>
      <c r="K62" s="34">
        <v>59</v>
      </c>
      <c r="L62" s="44">
        <f t="shared" si="0"/>
        <v>4.5502146520063285</v>
      </c>
      <c r="M62" s="44">
        <f t="shared" si="1"/>
        <v>4.6951928063895094</v>
      </c>
    </row>
    <row r="63" spans="1:13" x14ac:dyDescent="0.3">
      <c r="A63" s="45" t="s">
        <v>57</v>
      </c>
      <c r="B63" s="46">
        <v>10.125467666764866</v>
      </c>
      <c r="C63" s="45" t="s">
        <v>57</v>
      </c>
      <c r="D63" s="46">
        <v>8.7824351297405201</v>
      </c>
      <c r="E63" s="45" t="s">
        <v>57</v>
      </c>
      <c r="F63" s="46">
        <v>8.9048797147800247</v>
      </c>
      <c r="G63" s="45" t="s">
        <v>57</v>
      </c>
      <c r="H63" s="46">
        <v>9.9840152987408892</v>
      </c>
      <c r="I63" s="45" t="s">
        <v>57</v>
      </c>
      <c r="J63" s="46">
        <v>8.5470191716416313</v>
      </c>
      <c r="K63" s="47">
        <v>60</v>
      </c>
      <c r="L63" s="44">
        <f t="shared" si="0"/>
        <v>9.2687633963335863</v>
      </c>
      <c r="M63" s="44">
        <f t="shared" si="1"/>
        <v>10.125467666764866</v>
      </c>
    </row>
    <row r="64" spans="1:13" x14ac:dyDescent="0.3">
      <c r="A64" s="42" t="s">
        <v>58</v>
      </c>
      <c r="B64" s="43">
        <v>11.694692844366658</v>
      </c>
      <c r="C64" s="42" t="s">
        <v>58</v>
      </c>
      <c r="D64" s="43">
        <v>7.0100783874580062</v>
      </c>
      <c r="E64" s="42" t="s">
        <v>58</v>
      </c>
      <c r="F64" s="43">
        <v>7.2674464541384998</v>
      </c>
      <c r="G64" s="42" t="s">
        <v>58</v>
      </c>
      <c r="H64" s="43">
        <v>8.6451234491363387</v>
      </c>
      <c r="I64" s="42" t="s">
        <v>58</v>
      </c>
      <c r="J64" s="43">
        <v>5.2039950016953478</v>
      </c>
      <c r="K64" s="34">
        <v>61</v>
      </c>
      <c r="L64" s="44">
        <f t="shared" si="0"/>
        <v>7.9642672273589712</v>
      </c>
      <c r="M64" s="44">
        <f t="shared" si="1"/>
        <v>11.694692844366658</v>
      </c>
    </row>
    <row r="65" spans="1:13" x14ac:dyDescent="0.3">
      <c r="A65" s="45" t="s">
        <v>59</v>
      </c>
      <c r="B65" s="46">
        <v>2.7142214571237129</v>
      </c>
      <c r="C65" s="45" t="s">
        <v>59</v>
      </c>
      <c r="D65" s="46">
        <v>2.3012017386857582</v>
      </c>
      <c r="E65" s="45" t="s">
        <v>59</v>
      </c>
      <c r="F65" s="46">
        <v>2.6537580451400995</v>
      </c>
      <c r="G65" s="45" t="s">
        <v>59</v>
      </c>
      <c r="H65" s="46">
        <v>2.5826881266176458</v>
      </c>
      <c r="I65" s="45" t="s">
        <v>60</v>
      </c>
      <c r="J65" s="46">
        <v>3.9356987283822811</v>
      </c>
      <c r="K65" s="47">
        <v>62</v>
      </c>
      <c r="L65" s="44">
        <f t="shared" si="0"/>
        <v>2.8375136191898997</v>
      </c>
      <c r="M65" s="44">
        <f t="shared" si="1"/>
        <v>2.7142214571237129</v>
      </c>
    </row>
    <row r="66" spans="1:13" x14ac:dyDescent="0.3">
      <c r="A66" s="42" t="s">
        <v>61</v>
      </c>
      <c r="B66" s="43">
        <v>23.11651180686335</v>
      </c>
      <c r="C66" s="42" t="s">
        <v>61</v>
      </c>
      <c r="D66" s="43">
        <v>17.300813008130081</v>
      </c>
      <c r="E66" s="42" t="s">
        <v>61</v>
      </c>
      <c r="F66" s="43">
        <v>18.520623316029511</v>
      </c>
      <c r="G66" s="42" t="s">
        <v>61</v>
      </c>
      <c r="H66" s="43">
        <v>21.058702393768932</v>
      </c>
      <c r="I66" s="42" t="s">
        <v>61</v>
      </c>
      <c r="J66" s="43">
        <v>22.057131981532436</v>
      </c>
      <c r="K66" s="34">
        <v>63</v>
      </c>
      <c r="L66" s="44">
        <f t="shared" si="0"/>
        <v>20.410756501264864</v>
      </c>
      <c r="M66" s="44">
        <f t="shared" si="1"/>
        <v>23.11651180686335</v>
      </c>
    </row>
    <row r="67" spans="1:13" x14ac:dyDescent="0.3">
      <c r="A67" s="45" t="s">
        <v>62</v>
      </c>
      <c r="B67" s="46">
        <v>18.022895169377282</v>
      </c>
      <c r="C67" s="45" t="s">
        <v>62</v>
      </c>
      <c r="D67" s="46">
        <v>19.235942964756525</v>
      </c>
      <c r="E67" s="45" t="s">
        <v>62</v>
      </c>
      <c r="F67" s="46">
        <v>18.692572037954182</v>
      </c>
      <c r="G67" s="45" t="s">
        <v>62</v>
      </c>
      <c r="H67" s="46">
        <v>17.720400418375181</v>
      </c>
      <c r="I67" s="45" t="s">
        <v>62</v>
      </c>
      <c r="J67" s="46">
        <v>17.254272148295968</v>
      </c>
      <c r="K67" s="47">
        <v>64</v>
      </c>
      <c r="L67" s="44">
        <f t="shared" si="0"/>
        <v>18.185216547751828</v>
      </c>
      <c r="M67" s="44">
        <f t="shared" si="1"/>
        <v>18.022895169377282</v>
      </c>
    </row>
    <row r="68" spans="1:13" x14ac:dyDescent="0.3">
      <c r="A68" s="42" t="s">
        <v>63</v>
      </c>
      <c r="B68" s="43">
        <v>8.7939699922875736</v>
      </c>
      <c r="C68" s="42" t="s">
        <v>63</v>
      </c>
      <c r="D68" s="43">
        <v>5.9934318555008206</v>
      </c>
      <c r="E68" s="42" t="s">
        <v>63</v>
      </c>
      <c r="F68" s="43">
        <v>11.211300525498693</v>
      </c>
      <c r="G68" s="42" t="s">
        <v>63</v>
      </c>
      <c r="H68" s="43">
        <v>13.243110164150885</v>
      </c>
      <c r="I68" s="42" t="s">
        <v>63</v>
      </c>
      <c r="J68" s="43">
        <v>5.5272243244702182</v>
      </c>
      <c r="K68" s="34">
        <v>65</v>
      </c>
      <c r="L68" s="44">
        <f t="shared" si="0"/>
        <v>8.9538073723816378</v>
      </c>
      <c r="M68" s="44">
        <f t="shared" si="1"/>
        <v>8.7939699922875736</v>
      </c>
    </row>
    <row r="69" spans="1:13" x14ac:dyDescent="0.3">
      <c r="A69" s="45" t="s">
        <v>64</v>
      </c>
      <c r="B69" s="46">
        <v>3.7414568815843983</v>
      </c>
      <c r="C69" s="45" t="s">
        <v>64</v>
      </c>
      <c r="D69" s="46">
        <v>3.1324777028496844</v>
      </c>
      <c r="E69" s="45" t="s">
        <v>64</v>
      </c>
      <c r="F69" s="46">
        <v>4.2354205386342976</v>
      </c>
      <c r="G69" s="45" t="s">
        <v>64</v>
      </c>
      <c r="H69" s="46">
        <v>3.5894383506645693</v>
      </c>
      <c r="I69" s="45" t="s">
        <v>64</v>
      </c>
      <c r="J69" s="46">
        <v>4.8621952016024892</v>
      </c>
      <c r="K69" s="47">
        <v>66</v>
      </c>
      <c r="L69" s="44">
        <f t="shared" ref="L69:L97" si="2">AVERAGE(B69,D69,F69,H69,J69)</f>
        <v>3.9121977350670876</v>
      </c>
      <c r="M69" s="44">
        <f t="shared" ref="M69:M97" si="3">B69</f>
        <v>3.7414568815843983</v>
      </c>
    </row>
    <row r="70" spans="1:13" x14ac:dyDescent="0.3">
      <c r="A70" s="42" t="s">
        <v>65</v>
      </c>
      <c r="B70" s="43">
        <v>6.1869706547091345</v>
      </c>
      <c r="C70" s="42" t="s">
        <v>65</v>
      </c>
      <c r="D70" s="43">
        <v>5.1199137698733495</v>
      </c>
      <c r="E70" s="42" t="s">
        <v>65</v>
      </c>
      <c r="F70" s="43">
        <v>5.2273402651385794</v>
      </c>
      <c r="G70" s="42" t="s">
        <v>65</v>
      </c>
      <c r="H70" s="43">
        <v>5.0668632717372732</v>
      </c>
      <c r="I70" s="42" t="s">
        <v>65</v>
      </c>
      <c r="J70" s="43">
        <v>5.0537769447004566</v>
      </c>
      <c r="K70" s="34">
        <v>67</v>
      </c>
      <c r="L70" s="44">
        <f t="shared" si="2"/>
        <v>5.3309729812317581</v>
      </c>
      <c r="M70" s="44">
        <f t="shared" si="3"/>
        <v>6.1869706547091345</v>
      </c>
    </row>
    <row r="71" spans="1:13" x14ac:dyDescent="0.3">
      <c r="A71" s="45" t="s">
        <v>66</v>
      </c>
      <c r="B71" s="46">
        <v>5.3222422540421732</v>
      </c>
      <c r="C71" s="45" t="s">
        <v>66</v>
      </c>
      <c r="D71" s="46">
        <v>4.5794804051078826</v>
      </c>
      <c r="E71" s="45" t="s">
        <v>66</v>
      </c>
      <c r="F71" s="46">
        <v>7.7350209975749538</v>
      </c>
      <c r="G71" s="45" t="s">
        <v>66</v>
      </c>
      <c r="H71" s="46">
        <v>10.144620400013125</v>
      </c>
      <c r="I71" s="45" t="s">
        <v>66</v>
      </c>
      <c r="J71" s="46">
        <v>6.7890446191137732</v>
      </c>
      <c r="K71" s="47">
        <v>68</v>
      </c>
      <c r="L71" s="44">
        <f t="shared" si="2"/>
        <v>6.9140817351703818</v>
      </c>
      <c r="M71" s="44">
        <f t="shared" si="3"/>
        <v>5.3222422540421732</v>
      </c>
    </row>
    <row r="72" spans="1:13" x14ac:dyDescent="0.3">
      <c r="A72" s="42" t="s">
        <v>67</v>
      </c>
      <c r="B72" s="43">
        <v>13.96695107175278</v>
      </c>
      <c r="C72" s="42" t="s">
        <v>67</v>
      </c>
      <c r="D72" s="43">
        <v>11.319534282018113</v>
      </c>
      <c r="E72" s="42" t="s">
        <v>67</v>
      </c>
      <c r="F72" s="43">
        <v>11.878428177986747</v>
      </c>
      <c r="G72" s="42" t="s">
        <v>67</v>
      </c>
      <c r="H72" s="43">
        <v>10.341189440864708</v>
      </c>
      <c r="I72" s="42" t="s">
        <v>67</v>
      </c>
      <c r="J72" s="43">
        <v>10.78986266900514</v>
      </c>
      <c r="K72" s="34">
        <v>69</v>
      </c>
      <c r="L72" s="44">
        <f t="shared" si="2"/>
        <v>11.659193128325498</v>
      </c>
      <c r="M72" s="44">
        <f t="shared" si="3"/>
        <v>13.96695107175278</v>
      </c>
    </row>
    <row r="73" spans="1:13" x14ac:dyDescent="0.3">
      <c r="A73" s="45" t="s">
        <v>68</v>
      </c>
      <c r="B73" s="46">
        <v>5.498762206594507</v>
      </c>
      <c r="C73" s="45" t="s">
        <v>68</v>
      </c>
      <c r="D73" s="46">
        <v>4.4214487300094065</v>
      </c>
      <c r="E73" s="45" t="s">
        <v>68</v>
      </c>
      <c r="F73" s="46">
        <v>4.3734192320567562</v>
      </c>
      <c r="G73" s="45" t="s">
        <v>68</v>
      </c>
      <c r="H73" s="46">
        <v>4.6741900870992055</v>
      </c>
      <c r="I73" s="45" t="s">
        <v>68</v>
      </c>
      <c r="J73" s="46">
        <v>4.7311388130896601</v>
      </c>
      <c r="K73" s="47">
        <v>70</v>
      </c>
      <c r="L73" s="44">
        <f t="shared" si="2"/>
        <v>4.7397918137699069</v>
      </c>
      <c r="M73" s="44">
        <f t="shared" si="3"/>
        <v>5.498762206594507</v>
      </c>
    </row>
    <row r="74" spans="1:13" x14ac:dyDescent="0.3">
      <c r="A74" s="42" t="s">
        <v>69</v>
      </c>
      <c r="B74" s="43">
        <v>5.9696093108485719</v>
      </c>
      <c r="C74" s="42" t="s">
        <v>69</v>
      </c>
      <c r="D74" s="43">
        <v>4.7031832520791506</v>
      </c>
      <c r="E74" s="42" t="s">
        <v>69</v>
      </c>
      <c r="F74" s="43">
        <v>6.016772989326804</v>
      </c>
      <c r="G74" s="42" t="s">
        <v>69</v>
      </c>
      <c r="H74" s="43">
        <v>5.0999509181876341</v>
      </c>
      <c r="I74" s="42" t="s">
        <v>69</v>
      </c>
      <c r="J74" s="43">
        <v>5.5693380978599247</v>
      </c>
      <c r="K74" s="34">
        <v>71</v>
      </c>
      <c r="L74" s="44">
        <f t="shared" si="2"/>
        <v>5.4717709136604169</v>
      </c>
      <c r="M74" s="44">
        <f t="shared" si="3"/>
        <v>5.9696093108485719</v>
      </c>
    </row>
    <row r="75" spans="1:13" x14ac:dyDescent="0.3">
      <c r="A75" s="45" t="s">
        <v>70</v>
      </c>
      <c r="B75" s="46">
        <v>4.7670019452792145</v>
      </c>
      <c r="C75" s="45" t="s">
        <v>70</v>
      </c>
      <c r="D75" s="46">
        <v>4.112017015242821</v>
      </c>
      <c r="E75" s="45" t="s">
        <v>70</v>
      </c>
      <c r="F75" s="46">
        <v>4.8946179953106679</v>
      </c>
      <c r="G75" s="45" t="s">
        <v>70</v>
      </c>
      <c r="H75" s="46">
        <v>4.87910491640387</v>
      </c>
      <c r="I75" s="45" t="s">
        <v>70</v>
      </c>
      <c r="J75" s="46">
        <v>4.2371933780412068</v>
      </c>
      <c r="K75" s="47">
        <v>72</v>
      </c>
      <c r="L75" s="44">
        <f t="shared" si="2"/>
        <v>4.5779870500555564</v>
      </c>
      <c r="M75" s="44">
        <f t="shared" si="3"/>
        <v>4.7670019452792145</v>
      </c>
    </row>
    <row r="76" spans="1:13" x14ac:dyDescent="0.3">
      <c r="A76" s="42" t="s">
        <v>71</v>
      </c>
      <c r="B76" s="43">
        <v>3.5442809532166986</v>
      </c>
      <c r="C76" s="42" t="s">
        <v>71</v>
      </c>
      <c r="D76" s="43">
        <v>2.8112449799196786</v>
      </c>
      <c r="E76" s="42" t="s">
        <v>71</v>
      </c>
      <c r="F76" s="43">
        <v>2.9161586695908004</v>
      </c>
      <c r="G76" s="42" t="s">
        <v>71</v>
      </c>
      <c r="H76" s="43">
        <v>2.4199732012363708</v>
      </c>
      <c r="I76" s="42" t="s">
        <v>71</v>
      </c>
      <c r="J76" s="43">
        <v>2.3835224804466462</v>
      </c>
      <c r="K76" s="34">
        <v>73</v>
      </c>
      <c r="L76" s="44">
        <f t="shared" si="2"/>
        <v>2.8150360568820387</v>
      </c>
      <c r="M76" s="44">
        <f t="shared" si="3"/>
        <v>3.5442809532166986</v>
      </c>
    </row>
    <row r="77" spans="1:13" x14ac:dyDescent="0.3">
      <c r="A77" s="45" t="s">
        <v>72</v>
      </c>
      <c r="B77" s="46">
        <v>2.0806030958496859</v>
      </c>
      <c r="C77" s="45" t="s">
        <v>72</v>
      </c>
      <c r="D77" s="46">
        <v>1.7647058823529411</v>
      </c>
      <c r="E77" s="45" t="s">
        <v>72</v>
      </c>
      <c r="F77" s="46">
        <v>1.8235416634310737</v>
      </c>
      <c r="G77" s="45" t="s">
        <v>72</v>
      </c>
      <c r="H77" s="46">
        <v>2.1836648604708211</v>
      </c>
      <c r="I77" s="45" t="s">
        <v>72</v>
      </c>
      <c r="J77" s="46">
        <v>2.4966038461340685</v>
      </c>
      <c r="K77" s="47">
        <v>74</v>
      </c>
      <c r="L77" s="44">
        <f t="shared" si="2"/>
        <v>2.0698238696477178</v>
      </c>
      <c r="M77" s="44">
        <f t="shared" si="3"/>
        <v>2.0806030958496859</v>
      </c>
    </row>
    <row r="78" spans="1:13" x14ac:dyDescent="0.3">
      <c r="A78" s="42" t="s">
        <v>73</v>
      </c>
      <c r="B78" s="43">
        <v>7.5533557068047985</v>
      </c>
      <c r="C78" s="42" t="s">
        <v>73</v>
      </c>
      <c r="D78" s="43">
        <v>7.1107303491111589</v>
      </c>
      <c r="E78" s="42" t="s">
        <v>73</v>
      </c>
      <c r="F78" s="43">
        <v>8.1735950361154952</v>
      </c>
      <c r="G78" s="42" t="s">
        <v>73</v>
      </c>
      <c r="H78" s="43">
        <v>8.8349624130876752</v>
      </c>
      <c r="I78" s="42" t="s">
        <v>73</v>
      </c>
      <c r="J78" s="43">
        <v>10.968571912160069</v>
      </c>
      <c r="K78" s="34">
        <v>75</v>
      </c>
      <c r="L78" s="44">
        <f t="shared" si="2"/>
        <v>8.5282430834558394</v>
      </c>
      <c r="M78" s="44">
        <f t="shared" si="3"/>
        <v>7.5533557068047985</v>
      </c>
    </row>
    <row r="79" spans="1:13" x14ac:dyDescent="0.3">
      <c r="A79" s="45" t="s">
        <v>74</v>
      </c>
      <c r="B79" s="46">
        <v>3.9062811803102138</v>
      </c>
      <c r="C79" s="45" t="s">
        <v>74</v>
      </c>
      <c r="D79" s="46">
        <v>3.1167979002624668</v>
      </c>
      <c r="E79" s="45" t="s">
        <v>74</v>
      </c>
      <c r="F79" s="46">
        <v>3.502087384651932</v>
      </c>
      <c r="G79" s="45" t="s">
        <v>74</v>
      </c>
      <c r="H79" s="46">
        <v>3.3765823720301955</v>
      </c>
      <c r="I79" s="45" t="s">
        <v>74</v>
      </c>
      <c r="J79" s="46">
        <v>3.7272314024110376</v>
      </c>
      <c r="K79" s="47">
        <v>76</v>
      </c>
      <c r="L79" s="44">
        <f t="shared" si="2"/>
        <v>3.5257960479331687</v>
      </c>
      <c r="M79" s="44">
        <f t="shared" si="3"/>
        <v>3.9062811803102138</v>
      </c>
    </row>
    <row r="80" spans="1:13" x14ac:dyDescent="0.3">
      <c r="A80" s="42" t="s">
        <v>75</v>
      </c>
      <c r="B80" s="43">
        <v>3.5950145551455517</v>
      </c>
      <c r="C80" s="42" t="s">
        <v>75</v>
      </c>
      <c r="D80" s="43">
        <v>3.3364226135310471</v>
      </c>
      <c r="E80" s="42" t="s">
        <v>75</v>
      </c>
      <c r="F80" s="43">
        <v>3.8235614499420949</v>
      </c>
      <c r="G80" s="42" t="s">
        <v>75</v>
      </c>
      <c r="H80" s="43">
        <v>2.8328208307998821</v>
      </c>
      <c r="I80" s="42" t="s">
        <v>75</v>
      </c>
      <c r="J80" s="43">
        <v>2.961830598961797</v>
      </c>
      <c r="K80" s="34">
        <v>77</v>
      </c>
      <c r="L80" s="44">
        <f t="shared" si="2"/>
        <v>3.3099300096760742</v>
      </c>
      <c r="M80" s="44">
        <f t="shared" si="3"/>
        <v>3.5950145551455517</v>
      </c>
    </row>
    <row r="81" spans="1:13" x14ac:dyDescent="0.3">
      <c r="A81" s="45" t="s">
        <v>76</v>
      </c>
      <c r="B81" s="46">
        <v>9.5927015462076159</v>
      </c>
      <c r="C81" s="45" t="s">
        <v>76</v>
      </c>
      <c r="D81" s="46">
        <v>6.3789546079779917</v>
      </c>
      <c r="E81" s="45" t="s">
        <v>76</v>
      </c>
      <c r="F81" s="46">
        <v>7.95686377349708</v>
      </c>
      <c r="G81" s="45" t="s">
        <v>76</v>
      </c>
      <c r="H81" s="46">
        <v>9.1598782047289138</v>
      </c>
      <c r="I81" s="45" t="s">
        <v>76</v>
      </c>
      <c r="J81" s="46">
        <v>6.987553306530244</v>
      </c>
      <c r="K81" s="47">
        <v>78</v>
      </c>
      <c r="L81" s="44">
        <f t="shared" si="2"/>
        <v>8.0151902877883678</v>
      </c>
      <c r="M81" s="44">
        <f t="shared" si="3"/>
        <v>9.5927015462076159</v>
      </c>
    </row>
    <row r="82" spans="1:13" x14ac:dyDescent="0.3">
      <c r="A82" s="42" t="s">
        <v>77</v>
      </c>
      <c r="B82" s="43">
        <v>9.338630786439575</v>
      </c>
      <c r="C82" s="42" t="s">
        <v>77</v>
      </c>
      <c r="D82" s="43">
        <v>4.3871551334237902</v>
      </c>
      <c r="E82" s="42" t="s">
        <v>77</v>
      </c>
      <c r="F82" s="43">
        <v>7.3823728307062373</v>
      </c>
      <c r="G82" s="42" t="s">
        <v>77</v>
      </c>
      <c r="H82" s="43">
        <v>8.4340049399416781</v>
      </c>
      <c r="I82" s="42" t="s">
        <v>77</v>
      </c>
      <c r="J82" s="43">
        <v>7.266872018557665</v>
      </c>
      <c r="K82" s="34">
        <v>79</v>
      </c>
      <c r="L82" s="44">
        <f t="shared" si="2"/>
        <v>7.3618071418137889</v>
      </c>
      <c r="M82" s="44">
        <f t="shared" si="3"/>
        <v>9.338630786439575</v>
      </c>
    </row>
    <row r="83" spans="1:13" x14ac:dyDescent="0.3">
      <c r="A83" s="45" t="s">
        <v>78</v>
      </c>
      <c r="B83" s="46">
        <v>8.6053234576313606</v>
      </c>
      <c r="C83" s="45" t="s">
        <v>78</v>
      </c>
      <c r="D83" s="46">
        <v>7.1428571428571432</v>
      </c>
      <c r="E83" s="45" t="s">
        <v>78</v>
      </c>
      <c r="F83" s="46">
        <v>9.6077955616429787</v>
      </c>
      <c r="G83" s="45" t="s">
        <v>78</v>
      </c>
      <c r="H83" s="46">
        <v>6.9151036083906279</v>
      </c>
      <c r="I83" s="45" t="s">
        <v>78</v>
      </c>
      <c r="J83" s="46">
        <v>5.2389316560237793</v>
      </c>
      <c r="K83" s="47">
        <v>80</v>
      </c>
      <c r="L83" s="44">
        <f t="shared" si="2"/>
        <v>7.502002285309179</v>
      </c>
      <c r="M83" s="44">
        <f t="shared" si="3"/>
        <v>8.6053234576313606</v>
      </c>
    </row>
    <row r="84" spans="1:13" x14ac:dyDescent="0.3">
      <c r="A84" s="42" t="s">
        <v>79</v>
      </c>
      <c r="B84" s="43">
        <v>7.8521443528680885</v>
      </c>
      <c r="C84" s="42" t="s">
        <v>79</v>
      </c>
      <c r="D84" s="43">
        <v>6.2092238470191221</v>
      </c>
      <c r="E84" s="42" t="s">
        <v>79</v>
      </c>
      <c r="F84" s="43">
        <v>6.1185526666311398</v>
      </c>
      <c r="G84" s="42" t="s">
        <v>79</v>
      </c>
      <c r="H84" s="43">
        <v>4.8120699732231449</v>
      </c>
      <c r="I84" s="42" t="s">
        <v>79</v>
      </c>
      <c r="J84" s="43">
        <v>6.2441652309281697</v>
      </c>
      <c r="K84" s="34">
        <v>81</v>
      </c>
      <c r="L84" s="44">
        <f t="shared" si="2"/>
        <v>6.247231214133933</v>
      </c>
      <c r="M84" s="44">
        <f t="shared" si="3"/>
        <v>7.8521443528680885</v>
      </c>
    </row>
    <row r="85" spans="1:13" x14ac:dyDescent="0.3">
      <c r="A85" s="45" t="s">
        <v>112</v>
      </c>
      <c r="B85" s="46">
        <v>10.485341075406257</v>
      </c>
      <c r="C85" s="45" t="s">
        <v>112</v>
      </c>
      <c r="D85" s="46">
        <v>8.951600667576999</v>
      </c>
      <c r="E85" s="45" t="s">
        <v>112</v>
      </c>
      <c r="F85" s="46">
        <v>9.6547307872032615</v>
      </c>
      <c r="G85" s="45" t="s">
        <v>112</v>
      </c>
      <c r="H85" s="46">
        <v>9.6063852544833175</v>
      </c>
      <c r="I85" s="45" t="s">
        <v>112</v>
      </c>
      <c r="J85" s="46">
        <v>10.662904476750061</v>
      </c>
      <c r="K85" s="47">
        <v>82</v>
      </c>
      <c r="L85" s="44">
        <f t="shared" si="2"/>
        <v>9.8721924522839792</v>
      </c>
      <c r="M85" s="44">
        <f t="shared" si="3"/>
        <v>10.485341075406257</v>
      </c>
    </row>
    <row r="86" spans="1:13" x14ac:dyDescent="0.3">
      <c r="A86" s="42" t="s">
        <v>80</v>
      </c>
      <c r="B86" s="43">
        <v>12.192396771494197</v>
      </c>
      <c r="C86" s="42" t="s">
        <v>80</v>
      </c>
      <c r="D86" s="43">
        <v>10.573731626363205</v>
      </c>
      <c r="E86" s="42" t="s">
        <v>80</v>
      </c>
      <c r="F86" s="43">
        <v>12.012698280877165</v>
      </c>
      <c r="G86" s="42" t="s">
        <v>80</v>
      </c>
      <c r="H86" s="43">
        <v>13.247472884888781</v>
      </c>
      <c r="I86" s="42" t="s">
        <v>80</v>
      </c>
      <c r="J86" s="43">
        <v>12.968075507269161</v>
      </c>
      <c r="K86" s="34">
        <v>83</v>
      </c>
      <c r="L86" s="44">
        <f t="shared" si="2"/>
        <v>12.198875014178501</v>
      </c>
      <c r="M86" s="44">
        <f t="shared" si="3"/>
        <v>12.192396771494197</v>
      </c>
    </row>
    <row r="87" spans="1:13" x14ac:dyDescent="0.3">
      <c r="A87" s="45" t="s">
        <v>113</v>
      </c>
      <c r="B87" s="46">
        <v>12.282050904186606</v>
      </c>
      <c r="C87" s="45" t="s">
        <v>113</v>
      </c>
      <c r="D87" s="46">
        <v>9.8910428753360691</v>
      </c>
      <c r="E87" s="45" t="s">
        <v>113</v>
      </c>
      <c r="F87" s="46">
        <v>10.917216310573322</v>
      </c>
      <c r="G87" s="45" t="s">
        <v>113</v>
      </c>
      <c r="H87" s="46">
        <v>10.177163660679341</v>
      </c>
      <c r="I87" s="45" t="s">
        <v>113</v>
      </c>
      <c r="J87" s="46">
        <v>9.2790917159743245</v>
      </c>
      <c r="K87" s="47">
        <v>84</v>
      </c>
      <c r="L87" s="44">
        <f t="shared" si="2"/>
        <v>10.509313093349933</v>
      </c>
      <c r="M87" s="44">
        <f t="shared" si="3"/>
        <v>12.282050904186606</v>
      </c>
    </row>
    <row r="88" spans="1:13" x14ac:dyDescent="0.3">
      <c r="A88" s="42" t="s">
        <v>81</v>
      </c>
      <c r="B88" s="43">
        <v>4.3088851957958285</v>
      </c>
      <c r="C88" s="42" t="s">
        <v>81</v>
      </c>
      <c r="D88" s="43">
        <v>3.7166085946573753</v>
      </c>
      <c r="E88" s="42" t="s">
        <v>81</v>
      </c>
      <c r="F88" s="43">
        <v>5.9782740941904233</v>
      </c>
      <c r="G88" s="42" t="s">
        <v>81</v>
      </c>
      <c r="H88" s="43">
        <v>7.1139198257567804</v>
      </c>
      <c r="I88" s="42" t="s">
        <v>81</v>
      </c>
      <c r="J88" s="43">
        <v>3.8988060234293727</v>
      </c>
      <c r="K88" s="34">
        <v>85</v>
      </c>
      <c r="L88" s="44">
        <f t="shared" si="2"/>
        <v>5.0032987467659558</v>
      </c>
      <c r="M88" s="44">
        <f t="shared" si="3"/>
        <v>4.3088851957958285</v>
      </c>
    </row>
    <row r="89" spans="1:13" x14ac:dyDescent="0.3">
      <c r="A89" s="45" t="s">
        <v>82</v>
      </c>
      <c r="B89" s="46">
        <v>4.187735747265724</v>
      </c>
      <c r="C89" s="45" t="s">
        <v>82</v>
      </c>
      <c r="D89" s="46">
        <v>3.690165361183638</v>
      </c>
      <c r="E89" s="45" t="s">
        <v>82</v>
      </c>
      <c r="F89" s="46">
        <v>3.810661422460917</v>
      </c>
      <c r="G89" s="45" t="s">
        <v>82</v>
      </c>
      <c r="H89" s="46">
        <v>4.5514368994192882</v>
      </c>
      <c r="I89" s="45" t="s">
        <v>82</v>
      </c>
      <c r="J89" s="46">
        <v>4.3559429768174249</v>
      </c>
      <c r="K89" s="47">
        <v>86</v>
      </c>
      <c r="L89" s="44">
        <f t="shared" si="2"/>
        <v>4.1191884814293989</v>
      </c>
      <c r="M89" s="44">
        <f t="shared" si="3"/>
        <v>4.187735747265724</v>
      </c>
    </row>
    <row r="90" spans="1:13" x14ac:dyDescent="0.3">
      <c r="A90" s="42" t="s">
        <v>83</v>
      </c>
      <c r="B90" s="43">
        <v>6.2831336669466626</v>
      </c>
      <c r="C90" s="42" t="s">
        <v>83</v>
      </c>
      <c r="D90" s="43">
        <v>6.237275587636498</v>
      </c>
      <c r="E90" s="42" t="s">
        <v>83</v>
      </c>
      <c r="F90" s="43">
        <v>6.5707093918303752</v>
      </c>
      <c r="G90" s="42" t="s">
        <v>83</v>
      </c>
      <c r="H90" s="43">
        <v>6.7669376492261772</v>
      </c>
      <c r="I90" s="42" t="s">
        <v>83</v>
      </c>
      <c r="J90" s="43">
        <v>6.3854989407009564</v>
      </c>
      <c r="K90" s="34">
        <v>87</v>
      </c>
      <c r="L90" s="44">
        <f t="shared" si="2"/>
        <v>6.4487110472681337</v>
      </c>
      <c r="M90" s="44">
        <f t="shared" si="3"/>
        <v>6.2831336669466626</v>
      </c>
    </row>
    <row r="91" spans="1:13" x14ac:dyDescent="0.3">
      <c r="A91" s="45" t="s">
        <v>84</v>
      </c>
      <c r="B91" s="46">
        <v>5.1110073418132691</v>
      </c>
      <c r="C91" s="45" t="s">
        <v>84</v>
      </c>
      <c r="D91" s="46">
        <v>4.6595629402203365</v>
      </c>
      <c r="E91" s="45" t="s">
        <v>84</v>
      </c>
      <c r="F91" s="46">
        <v>4.6046302433905728</v>
      </c>
      <c r="G91" s="45" t="s">
        <v>84</v>
      </c>
      <c r="H91" s="46">
        <v>4.710337194022383</v>
      </c>
      <c r="I91" s="45" t="s">
        <v>84</v>
      </c>
      <c r="J91" s="46">
        <v>4.641822474927376</v>
      </c>
      <c r="K91" s="47">
        <v>88</v>
      </c>
      <c r="L91" s="44">
        <f t="shared" si="2"/>
        <v>4.7454720388747882</v>
      </c>
      <c r="M91" s="44">
        <f t="shared" si="3"/>
        <v>5.1110073418132691</v>
      </c>
    </row>
    <row r="92" spans="1:13" x14ac:dyDescent="0.3">
      <c r="A92" s="42" t="s">
        <v>85</v>
      </c>
      <c r="B92" s="43">
        <v>8.6560570562305692</v>
      </c>
      <c r="C92" s="42" t="s">
        <v>85</v>
      </c>
      <c r="D92" s="43">
        <v>7.325758860437511</v>
      </c>
      <c r="E92" s="42" t="s">
        <v>85</v>
      </c>
      <c r="F92" s="43">
        <v>11.281876838232408</v>
      </c>
      <c r="G92" s="42" t="s">
        <v>85</v>
      </c>
      <c r="H92" s="43">
        <v>11.180630605197244</v>
      </c>
      <c r="I92" s="42" t="s">
        <v>85</v>
      </c>
      <c r="J92" s="43">
        <v>10.417893305096646</v>
      </c>
      <c r="K92" s="34">
        <v>89</v>
      </c>
      <c r="L92" s="44">
        <f t="shared" si="2"/>
        <v>9.7724433330388756</v>
      </c>
      <c r="M92" s="44">
        <f t="shared" si="3"/>
        <v>8.6560570562305692</v>
      </c>
    </row>
    <row r="93" spans="1:13" x14ac:dyDescent="0.3">
      <c r="A93" s="45" t="s">
        <v>86</v>
      </c>
      <c r="B93" s="46">
        <v>7.2905974734209025</v>
      </c>
      <c r="C93" s="45" t="s">
        <v>86</v>
      </c>
      <c r="D93" s="46">
        <v>5.4256314312441534</v>
      </c>
      <c r="E93" s="45" t="s">
        <v>86</v>
      </c>
      <c r="F93" s="46">
        <v>7.3373836304054993</v>
      </c>
      <c r="G93" s="45" t="s">
        <v>86</v>
      </c>
      <c r="H93" s="46">
        <v>9.6370391217164038</v>
      </c>
      <c r="I93" s="45" t="s">
        <v>86</v>
      </c>
      <c r="J93" s="46">
        <v>10.060309087227353</v>
      </c>
      <c r="K93" s="47">
        <v>90</v>
      </c>
      <c r="L93" s="44">
        <f t="shared" si="2"/>
        <v>7.9501921488028628</v>
      </c>
      <c r="M93" s="44">
        <f t="shared" si="3"/>
        <v>7.2905974734209025</v>
      </c>
    </row>
    <row r="94" spans="1:13" x14ac:dyDescent="0.3">
      <c r="A94" s="42" t="s">
        <v>87</v>
      </c>
      <c r="B94" s="43">
        <v>12.353952357496976</v>
      </c>
      <c r="C94" s="42" t="s">
        <v>87</v>
      </c>
      <c r="D94" s="43">
        <v>10.54026503567788</v>
      </c>
      <c r="E94" s="42" t="s">
        <v>87</v>
      </c>
      <c r="F94" s="43">
        <v>11.420444216942467</v>
      </c>
      <c r="G94" s="42" t="s">
        <v>87</v>
      </c>
      <c r="H94" s="43">
        <v>10.048119126814701</v>
      </c>
      <c r="I94" s="42" t="s">
        <v>87</v>
      </c>
      <c r="J94" s="43">
        <v>7.6580072346845949</v>
      </c>
      <c r="K94" s="34">
        <v>91</v>
      </c>
      <c r="L94" s="44">
        <f t="shared" si="2"/>
        <v>10.404157594323324</v>
      </c>
      <c r="M94" s="44">
        <f t="shared" si="3"/>
        <v>12.353952357496976</v>
      </c>
    </row>
    <row r="95" spans="1:13" x14ac:dyDescent="0.3">
      <c r="A95" s="45" t="s">
        <v>88</v>
      </c>
      <c r="B95" s="46">
        <v>8.3295036759101464</v>
      </c>
      <c r="C95" s="45" t="s">
        <v>88</v>
      </c>
      <c r="D95" s="46">
        <v>6.268081002892961</v>
      </c>
      <c r="E95" s="45" t="s">
        <v>88</v>
      </c>
      <c r="F95" s="46">
        <v>8.7834331584537022</v>
      </c>
      <c r="G95" s="45" t="s">
        <v>88</v>
      </c>
      <c r="H95" s="46">
        <v>6.4578403535940838</v>
      </c>
      <c r="I95" s="45" t="s">
        <v>88</v>
      </c>
      <c r="J95" s="46">
        <v>6.7627324242362423</v>
      </c>
      <c r="K95" s="47">
        <v>92</v>
      </c>
      <c r="L95" s="44">
        <f t="shared" si="2"/>
        <v>7.3203181230174268</v>
      </c>
      <c r="M95" s="44">
        <f t="shared" si="3"/>
        <v>8.3295036759101464</v>
      </c>
    </row>
    <row r="96" spans="1:13" x14ac:dyDescent="0.3">
      <c r="A96" s="42" t="s">
        <v>89</v>
      </c>
      <c r="B96" s="43">
        <v>11.963224876147217</v>
      </c>
      <c r="C96" s="42" t="s">
        <v>89</v>
      </c>
      <c r="D96" s="43">
        <v>10.162489672266593</v>
      </c>
      <c r="E96" s="42" t="s">
        <v>89</v>
      </c>
      <c r="F96" s="43">
        <v>9.6775693763669182</v>
      </c>
      <c r="G96" s="42" t="s">
        <v>89</v>
      </c>
      <c r="H96" s="43">
        <v>11.755657078904655</v>
      </c>
      <c r="I96" s="42" t="s">
        <v>89</v>
      </c>
      <c r="J96" s="43">
        <v>10.163641243530426</v>
      </c>
      <c r="K96" s="34">
        <v>93</v>
      </c>
      <c r="L96" s="44">
        <f t="shared" si="2"/>
        <v>10.744516449443163</v>
      </c>
      <c r="M96" s="44">
        <f t="shared" si="3"/>
        <v>11.963224876147217</v>
      </c>
    </row>
    <row r="97" spans="1:13" x14ac:dyDescent="0.3">
      <c r="A97" s="45" t="s">
        <v>90</v>
      </c>
      <c r="B97" s="46">
        <v>15.664687222315971</v>
      </c>
      <c r="C97" s="45" t="s">
        <v>90</v>
      </c>
      <c r="D97" s="46">
        <v>12.885694249649369</v>
      </c>
      <c r="E97" s="45" t="s">
        <v>90</v>
      </c>
      <c r="F97" s="46">
        <v>11.92053352621163</v>
      </c>
      <c r="G97" s="45" t="s">
        <v>90</v>
      </c>
      <c r="H97" s="46">
        <v>12.746458896900254</v>
      </c>
      <c r="I97" s="45" t="s">
        <v>90</v>
      </c>
      <c r="J97" s="46">
        <v>11.32385920494178</v>
      </c>
      <c r="K97" s="47">
        <v>94</v>
      </c>
      <c r="L97" s="44">
        <f t="shared" si="2"/>
        <v>12.9082466200038</v>
      </c>
      <c r="M97" s="44">
        <f t="shared" si="3"/>
        <v>15.664687222315971</v>
      </c>
    </row>
    <row r="98" spans="1:13" x14ac:dyDescent="0.3">
      <c r="A98" s="48">
        <v>1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</sheetData>
  <sheetProtection algorithmName="SHA-512" hashValue="Ue0fQQL8WTBqYDTUOA6NDbCydCb0Um2k8uAiWefLIVnH2MfLHubb+P12mtKIwI7Pywfy3yWom5b+02LzTtX+Fw==" saltValue="WgecJASnXXWJtoysCP8fx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showRowColHeaders="0" workbookViewId="0">
      <selection activeCell="A26" sqref="A26"/>
    </sheetView>
  </sheetViews>
  <sheetFormatPr defaultColWidth="0" defaultRowHeight="14" zeroHeight="1" x14ac:dyDescent="0.3"/>
  <cols>
    <col min="1" max="11" width="9.1640625" customWidth="1"/>
    <col min="12" max="12" width="9.58203125" customWidth="1"/>
    <col min="13" max="16384" width="9.1640625" hidden="1"/>
  </cols>
  <sheetData>
    <row r="1" x14ac:dyDescent="0.3"/>
    <row r="2" x14ac:dyDescent="0.3"/>
    <row r="3" x14ac:dyDescent="0.3"/>
    <row r="4" x14ac:dyDescent="0.3"/>
    <row r="5" x14ac:dyDescent="0.3"/>
    <row r="6" x14ac:dyDescent="0.3"/>
    <row r="7" x14ac:dyDescent="0.3"/>
    <row r="8" x14ac:dyDescent="0.3"/>
    <row r="9" x14ac:dyDescent="0.3"/>
    <row r="10" x14ac:dyDescent="0.3"/>
    <row r="11" x14ac:dyDescent="0.3"/>
    <row r="12" x14ac:dyDescent="0.3"/>
    <row r="13" x14ac:dyDescent="0.3"/>
    <row r="14" x14ac:dyDescent="0.3"/>
    <row r="15" x14ac:dyDescent="0.3"/>
    <row r="16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</sheetData>
  <sheetProtection password="8805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2"/>
  <sheetViews>
    <sheetView showGridLines="0" showRowColHeaders="0" tabSelected="1" workbookViewId="0">
      <selection activeCell="G5" sqref="G5"/>
    </sheetView>
  </sheetViews>
  <sheetFormatPr defaultColWidth="0" defaultRowHeight="14" zeroHeight="1" x14ac:dyDescent="0.3"/>
  <cols>
    <col min="1" max="1" width="4" style="9" customWidth="1"/>
    <col min="2" max="2" width="9" style="9" customWidth="1"/>
    <col min="3" max="3" width="24.83203125" style="9" customWidth="1"/>
    <col min="4" max="4" width="13.4140625" style="9" customWidth="1"/>
    <col min="5" max="5" width="12.4140625" style="9" customWidth="1"/>
    <col min="6" max="6" width="14.4140625" style="9" customWidth="1"/>
    <col min="7" max="7" width="9.58203125" style="9" customWidth="1"/>
    <col min="8" max="16" width="9" style="9" customWidth="1"/>
    <col min="17" max="17" width="1.25" style="9" customWidth="1"/>
    <col min="18" max="39" width="9" style="9" customWidth="1"/>
    <col min="40" max="16384" width="9" style="9" hidden="1"/>
  </cols>
  <sheetData>
    <row r="1" spans="1:39" s="6" customFormat="1" ht="15.5" x14ac:dyDescent="0.35">
      <c r="A1" s="2" t="s">
        <v>123</v>
      </c>
      <c r="B1" s="2"/>
      <c r="C1" s="2"/>
      <c r="D1" s="2"/>
      <c r="E1" s="2"/>
      <c r="F1" s="2"/>
      <c r="G1" s="2"/>
      <c r="H1" s="2"/>
      <c r="I1" s="4" t="s">
        <v>114</v>
      </c>
      <c r="J1" s="2"/>
      <c r="K1" s="2"/>
      <c r="L1" s="4" t="s">
        <v>115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5" x14ac:dyDescent="0.35">
      <c r="A2" s="3"/>
      <c r="B2" s="3"/>
      <c r="C2" s="3"/>
      <c r="D2" s="3"/>
      <c r="E2" s="3"/>
      <c r="F2" s="3"/>
      <c r="G2" s="3" t="s">
        <v>117</v>
      </c>
      <c r="H2" s="3"/>
      <c r="I2" s="7"/>
      <c r="J2" s="3"/>
      <c r="K2" s="3"/>
      <c r="L2" s="7"/>
      <c r="M2" s="3"/>
      <c r="N2" s="3"/>
      <c r="O2" s="3"/>
      <c r="P2" s="3"/>
      <c r="Q2" s="3"/>
    </row>
    <row r="3" spans="1:39" s="8" customFormat="1" ht="15.5" x14ac:dyDescent="0.35">
      <c r="A3" s="3"/>
      <c r="B3" s="3"/>
      <c r="C3" s="3"/>
      <c r="D3" s="3"/>
      <c r="E3" s="3"/>
      <c r="F3" s="3"/>
      <c r="G3" s="3"/>
      <c r="H3" s="3"/>
      <c r="I3" s="7"/>
      <c r="J3" s="3"/>
      <c r="K3" s="3"/>
      <c r="L3" s="7"/>
      <c r="M3" s="3"/>
      <c r="N3" s="3"/>
      <c r="O3" s="3"/>
      <c r="P3" s="3"/>
      <c r="Q3" s="3"/>
    </row>
    <row r="4" spans="1:39" s="8" customFormat="1" ht="15.5" x14ac:dyDescent="0.35">
      <c r="A4" s="3"/>
      <c r="B4" s="3"/>
      <c r="C4" s="3"/>
      <c r="D4" s="3"/>
      <c r="E4" s="3"/>
      <c r="F4" s="3"/>
      <c r="G4" s="3"/>
      <c r="H4" s="3"/>
      <c r="I4" s="7"/>
      <c r="J4" s="3"/>
      <c r="K4" s="3"/>
      <c r="L4" s="7"/>
      <c r="M4" s="3"/>
      <c r="N4" s="3"/>
      <c r="O4" s="3"/>
      <c r="P4" s="3"/>
      <c r="Q4" s="3"/>
    </row>
    <row r="5" spans="1:39" s="8" customFormat="1" ht="15.5" x14ac:dyDescent="0.35">
      <c r="A5" s="3"/>
      <c r="B5" s="3"/>
      <c r="C5" s="3"/>
      <c r="D5" s="3"/>
      <c r="E5" s="3"/>
      <c r="F5" s="3"/>
      <c r="G5" s="3"/>
      <c r="H5" s="3"/>
      <c r="I5" s="7"/>
      <c r="J5" s="3"/>
      <c r="K5" s="3"/>
      <c r="L5" s="7"/>
      <c r="M5" s="3"/>
      <c r="N5" s="3"/>
      <c r="O5" s="3"/>
      <c r="P5" s="3"/>
      <c r="Q5" s="3"/>
    </row>
    <row r="6" spans="1:39" s="8" customFormat="1" ht="15.5" x14ac:dyDescent="0.35">
      <c r="A6" s="3"/>
      <c r="B6" s="3"/>
      <c r="C6" s="3"/>
      <c r="D6" s="3"/>
      <c r="E6" s="3"/>
      <c r="F6" s="3"/>
      <c r="G6" s="3"/>
      <c r="H6" s="3"/>
      <c r="I6" s="7"/>
      <c r="J6" s="3"/>
      <c r="K6" s="3"/>
      <c r="L6" s="7"/>
      <c r="M6" s="3"/>
      <c r="N6" s="3"/>
      <c r="O6" s="3"/>
      <c r="P6" s="3"/>
      <c r="Q6" s="3"/>
    </row>
    <row r="7" spans="1:39" x14ac:dyDescent="0.3"/>
    <row r="8" spans="1:39" ht="28" x14ac:dyDescent="0.6">
      <c r="C8" s="5"/>
      <c r="D8" s="5"/>
      <c r="E8" s="49" t="s">
        <v>118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39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39" ht="14.5" thickBot="1" x14ac:dyDescent="0.35"/>
    <row r="11" spans="1:39" x14ac:dyDescent="0.3">
      <c r="A11" s="10"/>
      <c r="B11" s="11"/>
      <c r="C11" s="12"/>
      <c r="D11" s="12"/>
      <c r="E11" s="12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39" x14ac:dyDescent="0.3">
      <c r="A12" s="10"/>
      <c r="B12" s="15"/>
      <c r="C12" s="16"/>
      <c r="D12" s="16"/>
      <c r="E12" s="16"/>
      <c r="F12" s="16"/>
      <c r="G12" s="1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39" x14ac:dyDescent="0.3">
      <c r="A13" s="10"/>
      <c r="B13" s="15" t="s">
        <v>92</v>
      </c>
      <c r="C13" s="18"/>
      <c r="D13" s="18"/>
      <c r="E13" s="16"/>
      <c r="F13" s="16"/>
      <c r="G13" s="1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39" x14ac:dyDescent="0.3">
      <c r="A14" s="10"/>
      <c r="B14" s="15"/>
      <c r="C14" s="16"/>
      <c r="D14" s="16"/>
      <c r="E14" s="16"/>
      <c r="F14" s="16"/>
      <c r="G14" s="1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39" x14ac:dyDescent="0.3">
      <c r="A15" s="10"/>
      <c r="B15" s="15"/>
      <c r="C15" s="16"/>
      <c r="D15" s="16"/>
      <c r="E15" s="16"/>
      <c r="F15" s="16"/>
      <c r="G15" s="1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39" ht="14.5" thickBot="1" x14ac:dyDescent="0.35">
      <c r="A16" s="10"/>
      <c r="B16" s="15"/>
      <c r="C16" s="16"/>
      <c r="D16" s="19" t="s">
        <v>2</v>
      </c>
      <c r="E16" s="19"/>
      <c r="F16" s="19" t="s">
        <v>106</v>
      </c>
      <c r="G16" s="1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39" ht="14.5" thickBot="1" x14ac:dyDescent="0.35">
      <c r="A17" s="10"/>
      <c r="B17" s="15" t="s">
        <v>91</v>
      </c>
      <c r="C17" s="16"/>
      <c r="D17" s="20">
        <f>VLOOKUP(Decision,evgross!$K$4:$M$97,3)</f>
        <v>7.5127294618027571</v>
      </c>
      <c r="E17" s="16"/>
      <c r="F17" s="20">
        <f>VLOOKUP(Decision,evgross!$K$4:$M$97,2)</f>
        <v>5.8791828545434779</v>
      </c>
      <c r="G17" s="17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39" ht="14.5" thickBot="1" x14ac:dyDescent="0.35">
      <c r="A18" s="10"/>
      <c r="B18" s="15"/>
      <c r="C18" s="16"/>
      <c r="D18" s="16"/>
      <c r="E18" s="16"/>
      <c r="F18" s="16"/>
      <c r="G18" s="1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39" ht="14.5" thickBot="1" x14ac:dyDescent="0.35">
      <c r="A19" s="10"/>
      <c r="B19" s="15" t="s">
        <v>121</v>
      </c>
      <c r="C19" s="16"/>
      <c r="D19" s="16"/>
      <c r="E19" s="16"/>
      <c r="F19" s="21">
        <v>3930</v>
      </c>
      <c r="G19" s="1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39" ht="14.5" thickBot="1" x14ac:dyDescent="0.35">
      <c r="A20" s="10"/>
      <c r="B20" s="15"/>
      <c r="C20" s="16"/>
      <c r="D20" s="16"/>
      <c r="E20" s="16"/>
      <c r="F20" s="16"/>
      <c r="G20" s="17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39" ht="14.5" thickBot="1" x14ac:dyDescent="0.35">
      <c r="A21" s="10"/>
      <c r="B21" s="15" t="s">
        <v>102</v>
      </c>
      <c r="C21" s="16"/>
      <c r="D21" s="16"/>
      <c r="E21" s="16"/>
      <c r="F21" s="22">
        <v>3</v>
      </c>
      <c r="G21" s="17" t="s">
        <v>103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39" ht="14.5" thickBot="1" x14ac:dyDescent="0.35">
      <c r="A22" s="10"/>
      <c r="B22" s="15"/>
      <c r="C22" s="16"/>
      <c r="D22" s="16"/>
      <c r="E22" s="16"/>
      <c r="F22" s="19"/>
      <c r="G22" s="1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4.5" thickBot="1" x14ac:dyDescent="0.35">
      <c r="A23" s="10"/>
      <c r="B23" s="15" t="s">
        <v>104</v>
      </c>
      <c r="C23" s="16"/>
      <c r="D23" s="16"/>
      <c r="E23" s="16"/>
      <c r="F23" s="22">
        <v>70</v>
      </c>
      <c r="G23" s="23" t="s">
        <v>98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4.5" thickBot="1" x14ac:dyDescent="0.35">
      <c r="A24" s="10"/>
      <c r="B24" s="15"/>
      <c r="C24" s="16"/>
      <c r="D24" s="16"/>
      <c r="E24" s="16"/>
      <c r="F24" s="16"/>
      <c r="G24" s="1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4.5" thickBot="1" x14ac:dyDescent="0.35">
      <c r="A25" s="10"/>
      <c r="B25" s="15" t="s">
        <v>122</v>
      </c>
      <c r="C25" s="16"/>
      <c r="D25" s="16"/>
      <c r="E25" s="16"/>
      <c r="F25" s="24">
        <f>$F$19/(1+$F$23/100)^$F$21</f>
        <v>799.91858335029519</v>
      </c>
      <c r="G25" s="1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4.5" thickBot="1" x14ac:dyDescent="0.35">
      <c r="A26" s="10"/>
      <c r="B26" s="15"/>
      <c r="C26" s="16"/>
      <c r="D26" s="16"/>
      <c r="E26" s="16"/>
      <c r="F26" s="16"/>
      <c r="G26" s="17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4.5" thickBot="1" x14ac:dyDescent="0.35">
      <c r="A27" s="10"/>
      <c r="B27" s="15" t="s">
        <v>93</v>
      </c>
      <c r="C27" s="16"/>
      <c r="D27" s="24">
        <f>MAX($D$17*$F$25,0)</f>
        <v>6009.5719081792868</v>
      </c>
      <c r="E27" s="16"/>
      <c r="F27" s="24">
        <f>MAX($F$17*$F$25,0)</f>
        <v>4702.8676202637635</v>
      </c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4.5" thickBot="1" x14ac:dyDescent="0.35">
      <c r="A28" s="10"/>
      <c r="B28" s="15"/>
      <c r="C28" s="16"/>
      <c r="D28" s="16"/>
      <c r="E28" s="16"/>
      <c r="F28" s="16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4.5" thickBot="1" x14ac:dyDescent="0.35">
      <c r="A29" s="10"/>
      <c r="B29" s="15" t="s">
        <v>94</v>
      </c>
      <c r="C29" s="16"/>
      <c r="D29" s="16"/>
      <c r="E29" s="25" t="s">
        <v>100</v>
      </c>
      <c r="F29" s="21">
        <v>857</v>
      </c>
      <c r="G29" s="26" t="s">
        <v>99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4.5" thickBot="1" x14ac:dyDescent="0.35">
      <c r="A30" s="10"/>
      <c r="B30" s="15"/>
      <c r="C30" s="16"/>
      <c r="D30" s="16"/>
      <c r="E30" s="16"/>
      <c r="F30" s="19"/>
      <c r="G30" s="17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4.5" thickBot="1" x14ac:dyDescent="0.35">
      <c r="A31" s="10"/>
      <c r="B31" s="15" t="s">
        <v>95</v>
      </c>
      <c r="C31" s="16"/>
      <c r="D31" s="16"/>
      <c r="E31" s="16"/>
      <c r="F31" s="21">
        <v>300</v>
      </c>
      <c r="G31" s="1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4.5" thickBot="1" x14ac:dyDescent="0.35">
      <c r="A32" s="10"/>
      <c r="B32" s="15"/>
      <c r="C32" s="16"/>
      <c r="D32" s="16"/>
      <c r="E32" s="16"/>
      <c r="F32" s="16"/>
      <c r="G32" s="1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ht="16" thickBot="1" x14ac:dyDescent="0.4">
      <c r="A33" s="10"/>
      <c r="B33" s="27" t="s">
        <v>96</v>
      </c>
      <c r="C33" s="16"/>
      <c r="D33" s="24">
        <f>MAX($D$27-$F$29+$F$31,0)</f>
        <v>5452.5719081792868</v>
      </c>
      <c r="E33" s="28" t="s">
        <v>105</v>
      </c>
      <c r="F33" s="24">
        <f>MAX($F$27-$F$29+$F$31,0)</f>
        <v>4145.8676202637635</v>
      </c>
      <c r="G33" s="29" t="s">
        <v>105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4.5" thickBot="1" x14ac:dyDescent="0.35">
      <c r="A34" s="10"/>
      <c r="B34" s="15"/>
      <c r="C34" s="16"/>
      <c r="D34" s="16"/>
      <c r="E34" s="16"/>
      <c r="F34" s="16"/>
      <c r="G34" s="1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ht="14.5" thickBot="1" x14ac:dyDescent="0.35">
      <c r="A35" s="10"/>
      <c r="B35" s="15" t="s">
        <v>97</v>
      </c>
      <c r="C35" s="16"/>
      <c r="D35" s="16"/>
      <c r="E35" s="16"/>
      <c r="F35" s="22">
        <v>20</v>
      </c>
      <c r="G35" s="23" t="s">
        <v>98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4.5" thickBot="1" x14ac:dyDescent="0.35">
      <c r="A36" s="10"/>
      <c r="B36" s="15"/>
      <c r="C36" s="16"/>
      <c r="D36" s="16"/>
      <c r="E36" s="16"/>
      <c r="F36" s="16"/>
      <c r="G36" s="17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6" thickBot="1" x14ac:dyDescent="0.4">
      <c r="A37" s="10"/>
      <c r="B37" s="27" t="s">
        <v>101</v>
      </c>
      <c r="C37" s="16"/>
      <c r="D37" s="24">
        <f>MAX($D$33*(1-$F$35/100),0)</f>
        <v>4362.05752654343</v>
      </c>
      <c r="E37" s="28" t="s">
        <v>105</v>
      </c>
      <c r="F37" s="24">
        <f>MAX($F$33*(1-$F$35/100),0)</f>
        <v>3316.6940962110111</v>
      </c>
      <c r="G37" s="29" t="s">
        <v>105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4.5" thickBot="1" x14ac:dyDescent="0.35">
      <c r="A38" s="10"/>
      <c r="B38" s="15"/>
      <c r="C38" s="16"/>
      <c r="D38" s="16"/>
      <c r="E38" s="16"/>
      <c r="F38" s="16"/>
      <c r="G38" s="17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6" thickBot="1" x14ac:dyDescent="0.4">
      <c r="A39" s="10"/>
      <c r="B39" s="30" t="s">
        <v>116</v>
      </c>
      <c r="C39" s="16"/>
      <c r="D39" s="16"/>
      <c r="E39" s="24">
        <f>AVERAGE($D$37,$F$37)</f>
        <v>3839.3758113772205</v>
      </c>
      <c r="F39" s="28" t="s">
        <v>105</v>
      </c>
      <c r="G39" s="17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4.5" thickBot="1" x14ac:dyDescent="0.35">
      <c r="A40" s="10"/>
      <c r="B40" s="31"/>
      <c r="C40" s="32"/>
      <c r="D40" s="32"/>
      <c r="E40" s="32"/>
      <c r="F40" s="32"/>
      <c r="G40" s="3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x14ac:dyDescent="0.3">
      <c r="A41" s="1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x14ac:dyDescent="0.3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x14ac:dyDescent="0.3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x14ac:dyDescent="0.3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x14ac:dyDescent="0.3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x14ac:dyDescent="0.3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x14ac:dyDescent="0.3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x14ac:dyDescent="0.3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0.5" customHeight="1" x14ac:dyDescent="0.3"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6" customHeight="1" x14ac:dyDescent="0.3"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x14ac:dyDescent="0.3"/>
    <row r="52" spans="1:39" s="6" customFormat="1" ht="15.5" x14ac:dyDescent="0.35">
      <c r="A52" s="2" t="s">
        <v>123</v>
      </c>
      <c r="B52" s="2"/>
      <c r="C52" s="2"/>
      <c r="D52" s="2"/>
      <c r="E52" s="2"/>
      <c r="F52" s="2"/>
      <c r="G52" s="2"/>
      <c r="H52" s="2"/>
      <c r="I52" s="4" t="s">
        <v>114</v>
      </c>
      <c r="J52" s="2"/>
      <c r="K52" s="2"/>
      <c r="L52" s="4" t="s">
        <v>115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</sheetData>
  <sheetProtection algorithmName="SHA-512" hashValue="aaQAQHJJEwsFFXM7TnHrod+NKFTF087BrDzCWqzhi9dwZkMOARa3PM9SrxDLzmO5ppNlxS/Qm4sRno7uzk7nKA==" saltValue="ZhOKYdywc89gYnl17398eQ==" spinCount="100000" sheet="1" objects="1" scenarios="1"/>
  <mergeCells count="1">
    <mergeCell ref="E8:Q8"/>
  </mergeCells>
  <hyperlinks>
    <hyperlink ref="I1" r:id="rId1" xr:uid="{00000000-0004-0000-0200-000000000000}"/>
    <hyperlink ref="L1" r:id="rId2" xr:uid="{00000000-0004-0000-0200-000001000000}"/>
    <hyperlink ref="I52" r:id="rId3" xr:uid="{00000000-0004-0000-0200-000002000000}"/>
    <hyperlink ref="L52" r:id="rId4" xr:uid="{00000000-0004-0000-0200-000003000000}"/>
  </hyperlinks>
  <pageMargins left="0.7" right="0.7" top="0.75" bottom="0.75" header="0.3" footer="0.3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7" name="Drop Down 2">
              <controlPr defaultSize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88900</xdr:rowOff>
                  </from>
                  <to>
                    <xdr:col>4</xdr:col>
                    <xdr:colOff>508000</xdr:colOff>
                    <xdr:row>13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evgross</vt:lpstr>
      <vt:lpstr>Disclaimer</vt:lpstr>
      <vt:lpstr>Calculation</vt:lpstr>
      <vt:lpstr>Decision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רועי</cp:lastModifiedBy>
  <dcterms:created xsi:type="dcterms:W3CDTF">2017-12-03T17:44:46Z</dcterms:created>
  <dcterms:modified xsi:type="dcterms:W3CDTF">2020-12-19T18:05:10Z</dcterms:modified>
</cp:coreProperties>
</file>