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רועי\Desktop\"/>
    </mc:Choice>
  </mc:AlternateContent>
  <xr:revisionPtr revIDLastSave="0" documentId="8_{6D782FDE-B93F-43E0-9F39-E18B9B019B87}" xr6:coauthVersionLast="45" xr6:coauthVersionMax="45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evebit" sheetId="1" state="hidden" r:id="rId1"/>
    <sheet name="Disclaimer" sheetId="3" r:id="rId2"/>
    <sheet name="Calculation" sheetId="2" r:id="rId3"/>
  </sheets>
  <definedNames>
    <definedName name="Decision">evebit!$A$89</definedName>
  </definedNames>
  <calcPr calcId="191029"/>
</workbook>
</file>

<file path=xl/calcChain.xml><?xml version="1.0" encoding="utf-8"?>
<calcChain xmlns="http://schemas.openxmlformats.org/spreadsheetml/2006/main">
  <c r="L5" i="1" l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M4" i="1" l="1"/>
  <c r="D17" i="2" s="1"/>
  <c r="L4" i="1"/>
  <c r="F17" i="2" l="1"/>
  <c r="F25" i="2"/>
  <c r="D27" i="2" l="1"/>
  <c r="D33" i="2" s="1"/>
  <c r="D37" i="2" s="1"/>
  <c r="F27" i="2"/>
  <c r="F33" i="2" s="1"/>
  <c r="F37" i="2" s="1"/>
  <c r="E39" i="2" l="1"/>
</calcChain>
</file>

<file path=xl/sharedStrings.xml><?xml version="1.0" encoding="utf-8"?>
<sst xmlns="http://schemas.openxmlformats.org/spreadsheetml/2006/main" count="495" uniqueCount="118">
  <si>
    <t>Industry Name</t>
  </si>
  <si>
    <t>Average</t>
  </si>
  <si>
    <t>TTM</t>
  </si>
  <si>
    <t>Advertising</t>
  </si>
  <si>
    <t>Aerospace/Defense</t>
  </si>
  <si>
    <t>Air Transport</t>
  </si>
  <si>
    <t>Apparel</t>
  </si>
  <si>
    <t>Auto &amp; Truck</t>
  </si>
  <si>
    <t>Auto Parts</t>
  </si>
  <si>
    <t>Beverage (Alcoholic)</t>
  </si>
  <si>
    <t>Beverage (Soft)</t>
  </si>
  <si>
    <t>Broadcasting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</si>
  <si>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</si>
  <si>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</si>
  <si>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</si>
  <si>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</si>
  <si>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</si>
  <si>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</si>
  <si>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</si>
  <si>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</si>
  <si>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</si>
  <si>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</si>
  <si>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</si>
  <si>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</si>
  <si>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</si>
  <si>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</si>
  <si>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</si>
  <si>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(General)</t>
  </si>
  <si>
    <t>Engineering/Construction</t>
  </si>
  <si>
    <t>Entertainment</t>
  </si>
  <si>
    <t>Environmental &amp; Waste Services</t>
  </si>
  <si>
    <t>Farming/Agriculture</t>
  </si>
  <si>
    <t>Food Processing</t>
  </si>
  <si>
    <t>Food Wholesalers</t>
  </si>
  <si>
    <t>Furn/Home Furnishings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</si>
  <si>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</si>
  <si>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</si>
  <si>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</si>
  <si>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</si>
  <si>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</si>
  <si>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</si>
  <si>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</si>
  <si>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</si>
  <si>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</si>
  <si>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</si>
  <si>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</si>
  <si>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</si>
  <si>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</si>
  <si>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</si>
  <si>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</si>
  <si>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</si>
  <si>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</si>
  <si>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</si>
  <si>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</si>
  <si>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</si>
  <si>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</si>
  <si>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</si>
  <si>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</si>
  <si>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</si>
  <si>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Publshing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</si>
  <si>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</si>
  <si>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</si>
  <si>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</si>
  <si>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</si>
  <si>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</si>
  <si>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</si>
  <si>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</si>
  <si>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</si>
  <si>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</si>
  <si>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</si>
  <si>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</si>
  <si>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</si>
  <si>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</si>
  <si>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</si>
  <si>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</si>
  <si>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</si>
  <si>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</si>
  <si>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</si>
  <si>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</si>
  <si>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(Internet)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</si>
  <si>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</si>
  <si>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</si>
  <si>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</si>
  <si>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</si>
  <si>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</si>
  <si>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</si>
  <si>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</si>
  <si>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</si>
  <si>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Utility (General)</t>
  </si>
  <si>
    <t>Utility (Water)</t>
  </si>
  <si>
    <t>Multiples:</t>
  </si>
  <si>
    <t>Industry:</t>
  </si>
  <si>
    <t>Enterprise Value ($M):</t>
  </si>
  <si>
    <t>Minus Financial Debt:</t>
  </si>
  <si>
    <t>Cash &amp; Equivalents:</t>
  </si>
  <si>
    <t>Equity Value ($M):</t>
  </si>
  <si>
    <t>Discount for Lack of Marketability</t>
  </si>
  <si>
    <t>%</t>
  </si>
  <si>
    <t>)</t>
  </si>
  <si>
    <t>(</t>
  </si>
  <si>
    <t>Equity Value After Discount ($M):</t>
  </si>
  <si>
    <t>Calculation Period:</t>
  </si>
  <si>
    <t>(in years)</t>
  </si>
  <si>
    <t>Discount Rate:</t>
  </si>
  <si>
    <t>($M)</t>
  </si>
  <si>
    <t>5-years Average</t>
  </si>
  <si>
    <t>Green &amp; Renewable Energy</t>
  </si>
  <si>
    <t>Software (Entertainment)</t>
  </si>
  <si>
    <t>Software (System &amp; Application)</t>
  </si>
  <si>
    <t>WWW.IAVFA.COM</t>
  </si>
  <si>
    <t>IAVFA1020@GMAIL.COM</t>
  </si>
  <si>
    <t>Single Equity Value ($M):</t>
  </si>
  <si>
    <t>Equity Valuation Using EV/EBIT Multiples</t>
  </si>
  <si>
    <t>EV/EBIT</t>
  </si>
  <si>
    <t>NA</t>
  </si>
  <si>
    <t>Future EBIT ($M):</t>
  </si>
  <si>
    <t>Current EBIT ($M):</t>
  </si>
  <si>
    <t>© 2015–2019 by Israel Association of Valuators and Financial Actuaries® (IAVFA®)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</si>
</sst>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"/>
  </numFmts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16"/>
      <color indexed="8"/>
      <name val="Arial"/>
      <family val="2"/>
    </font>
    <font>
      <sz val="10"/>
      <name val="Verdana"/>
      <family val="2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2"/>
      <name val="Arial"/>
      <family val="2"/>
      <scheme val="minor"/>
    </font>
    <font>
      <b/>
      <sz val="12"/>
      <color theme="0"/>
      <name val="Arial"/>
      <family val="2"/>
    </font>
    <font>
      <b/>
      <i/>
      <sz val="10"/>
      <name val="Verdana"/>
      <family val="2"/>
    </font>
    <font>
      <b/>
      <u/>
      <sz val="11"/>
      <color theme="0"/>
      <name val="Arial"/>
      <family val="2"/>
    </font>
    <font>
      <b/>
      <sz val="2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9" fillId="6" borderId="0" xfId="0" applyFont="1" applyFill="1" applyAlignment="1" applyProtection="1">
      <alignment horizontal="left" vertical="center" readingOrder="1"/>
    </xf>
    <xf numFmtId="0" fontId="9" fillId="0" borderId="0" xfId="0" applyFont="1" applyFill="1" applyAlignment="1" applyProtection="1">
      <alignment horizontal="left" vertical="center" readingOrder="1"/>
    </xf>
    <xf numFmtId="0" fontId="11" fillId="6" borderId="0" xfId="1" applyFont="1" applyFill="1" applyAlignment="1" applyProtection="1">
      <alignment horizontal="left" vertical="center" readingOrder="1"/>
    </xf>
    <xf numFmtId="0" fontId="3" fillId="0" borderId="0" xfId="0" applyFont="1" applyFill="1" applyAlignment="1" applyProtection="1"/>
    <xf numFmtId="0" fontId="13" fillId="0" borderId="0" xfId="0" applyFont="1" applyProtection="1"/>
    <xf numFmtId="0" fontId="14" fillId="0" borderId="0" xfId="1" applyFont="1" applyFill="1" applyAlignment="1" applyProtection="1">
      <alignment horizontal="left" vertical="center" readingOrder="1"/>
    </xf>
    <xf numFmtId="0" fontId="13" fillId="0" borderId="0" xfId="0" applyFont="1" applyFill="1" applyProtection="1"/>
    <xf numFmtId="0" fontId="15" fillId="0" borderId="0" xfId="0" applyFont="1" applyProtection="1"/>
    <xf numFmtId="0" fontId="15" fillId="0" borderId="0" xfId="0" applyFont="1" applyFill="1" applyProtection="1"/>
    <xf numFmtId="0" fontId="15" fillId="4" borderId="4" xfId="0" applyFont="1" applyFill="1" applyBorder="1" applyProtection="1"/>
    <xf numFmtId="0" fontId="15" fillId="4" borderId="5" xfId="0" applyFont="1" applyFill="1" applyBorder="1" applyProtection="1"/>
    <xf numFmtId="0" fontId="15" fillId="4" borderId="6" xfId="0" applyFont="1" applyFill="1" applyBorder="1" applyProtection="1"/>
    <xf numFmtId="0" fontId="15" fillId="4" borderId="0" xfId="0" applyFont="1" applyFill="1" applyProtection="1"/>
    <xf numFmtId="0" fontId="15" fillId="4" borderId="7" xfId="0" applyFont="1" applyFill="1" applyBorder="1" applyProtection="1"/>
    <xf numFmtId="0" fontId="15" fillId="4" borderId="0" xfId="0" applyFont="1" applyFill="1" applyBorder="1" applyProtection="1"/>
    <xf numFmtId="0" fontId="15" fillId="4" borderId="8" xfId="0" applyFont="1" applyFill="1" applyBorder="1" applyProtection="1"/>
    <xf numFmtId="0" fontId="15" fillId="0" borderId="0" xfId="0" applyFont="1" applyBorder="1" applyProtection="1"/>
    <xf numFmtId="0" fontId="15" fillId="4" borderId="0" xfId="0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  <protection hidden="1"/>
    </xf>
    <xf numFmtId="3" fontId="15" fillId="0" borderId="3" xfId="0" applyNumberFormat="1" applyFont="1" applyFill="1" applyBorder="1" applyAlignment="1" applyProtection="1">
      <alignment horizontal="center"/>
      <protection locked="0" hidden="1"/>
    </xf>
    <xf numFmtId="0" fontId="15" fillId="0" borderId="3" xfId="0" applyFont="1" applyFill="1" applyBorder="1" applyAlignment="1" applyProtection="1">
      <alignment horizontal="center"/>
      <protection locked="0" hidden="1"/>
    </xf>
    <xf numFmtId="0" fontId="15" fillId="4" borderId="8" xfId="0" applyFont="1" applyFill="1" applyBorder="1" applyAlignment="1" applyProtection="1">
      <alignment horizontal="left"/>
    </xf>
    <xf numFmtId="165" fontId="15" fillId="5" borderId="3" xfId="0" applyNumberFormat="1" applyFont="1" applyFill="1" applyBorder="1" applyAlignment="1" applyProtection="1">
      <alignment horizontal="center"/>
      <protection hidden="1"/>
    </xf>
    <xf numFmtId="0" fontId="16" fillId="4" borderId="0" xfId="0" applyFont="1" applyFill="1" applyBorder="1" applyAlignment="1" applyProtection="1">
      <alignment horizontal="right"/>
    </xf>
    <xf numFmtId="0" fontId="16" fillId="4" borderId="8" xfId="0" applyFont="1" applyFill="1" applyBorder="1" applyProtection="1"/>
    <xf numFmtId="0" fontId="16" fillId="4" borderId="7" xfId="0" applyFont="1" applyFill="1" applyBorder="1" applyProtection="1"/>
    <xf numFmtId="0" fontId="17" fillId="4" borderId="0" xfId="0" applyFont="1" applyFill="1" applyBorder="1" applyProtection="1"/>
    <xf numFmtId="0" fontId="17" fillId="4" borderId="8" xfId="0" applyFont="1" applyFill="1" applyBorder="1" applyProtection="1"/>
    <xf numFmtId="0" fontId="18" fillId="4" borderId="7" xfId="0" applyFont="1" applyFill="1" applyBorder="1" applyProtection="1"/>
    <xf numFmtId="0" fontId="15" fillId="4" borderId="9" xfId="0" applyFont="1" applyFill="1" applyBorder="1" applyProtection="1"/>
    <xf numFmtId="0" fontId="15" fillId="4" borderId="10" xfId="0" applyFont="1" applyFill="1" applyBorder="1" applyProtection="1"/>
    <xf numFmtId="0" fontId="15" fillId="4" borderId="11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2" xfId="3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9" fillId="0" borderId="0" xfId="0" applyFont="1" applyFill="1" applyAlignment="1" applyProtection="1">
      <alignment horizontal="left" vertical="center" readingOrder="1"/>
    </xf>
    <xf numFmtId="0" fontId="12" fillId="0" borderId="0" xfId="0" applyFont="1" applyFill="1" applyAlignment="1" applyProtection="1">
      <alignment horizontal="left"/>
    </xf>
    <xf numFmtId="0" fontId="4" fillId="7" borderId="12" xfId="3" applyFont="1" applyFill="1" applyBorder="1"/>
    <xf numFmtId="2" fontId="0" fillId="8" borderId="1" xfId="0" applyNumberFormat="1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Protection="1">
      <protection locked="0"/>
    </xf>
  </cellXfs>
  <cellStyles count="9">
    <cellStyle name="Hyperlink" xfId="1" builtinId="8"/>
    <cellStyle name="Hyperlink 2" xfId="8" xr:uid="{56F089F2-3E2A-4B3A-A944-D2344715AA27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Percent 2" xfId="6" xr:uid="{00000000-0005-0000-0000-000005000000}"/>
    <cellStyle name="Percent 3" xfId="7" xr:uid="{00000000-0005-0000-0000-000006000000}"/>
    <cellStyle name="Percent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0" dropStyle="combo" dx="16" fmlaLink="evebit!$A$89" fmlaRange="evebit!$A$4:$A$88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43775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88900</xdr:rowOff>
        </xdr:from>
        <xdr:to>
          <xdr:col>4</xdr:col>
          <xdr:colOff>508000</xdr:colOff>
          <xdr:row>13</xdr:row>
          <xdr:rowOff>50800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9525</xdr:colOff>
      <xdr:row>9</xdr:row>
      <xdr:rowOff>190499</xdr:rowOff>
    </xdr:from>
    <xdr:to>
      <xdr:col>29</xdr:col>
      <xdr:colOff>57150</xdr:colOff>
      <xdr:row>23</xdr:row>
      <xdr:rowOff>142875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2105024"/>
          <a:ext cx="6648450" cy="2571751"/>
        </a:xfrm>
        <a:prstGeom prst="rect">
          <a:avLst/>
        </a:prstGeom>
        <a:noFill/>
        <a:ln w="254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133350</xdr:colOff>
      <xdr:row>9</xdr:row>
      <xdr:rowOff>166958</xdr:rowOff>
    </xdr:from>
    <xdr:to>
      <xdr:col>38</xdr:col>
      <xdr:colOff>518219</xdr:colOff>
      <xdr:row>48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0" y="2081483"/>
          <a:ext cx="5785544" cy="7310167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10</xdr:row>
      <xdr:rowOff>9525</xdr:rowOff>
    </xdr:from>
    <xdr:to>
      <xdr:col>17</xdr:col>
      <xdr:colOff>533400</xdr:colOff>
      <xdr:row>23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14550"/>
          <a:ext cx="5962650" cy="2552700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24</xdr:row>
      <xdr:rowOff>85725</xdr:rowOff>
    </xdr:from>
    <xdr:to>
      <xdr:col>17</xdr:col>
      <xdr:colOff>533400</xdr:colOff>
      <xdr:row>48</xdr:row>
      <xdr:rowOff>85725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810125"/>
          <a:ext cx="5953125" cy="4562475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133349</xdr:rowOff>
    </xdr:from>
    <xdr:to>
      <xdr:col>3</xdr:col>
      <xdr:colOff>843014</xdr:colOff>
      <xdr:row>9</xdr:row>
      <xdr:rowOff>123824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33374"/>
          <a:ext cx="3071864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vfa.com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IAVFA1020@GMAIL.COM" TargetMode="External"/><Relationship Id="rId1" Type="http://schemas.openxmlformats.org/officeDocument/2006/relationships/hyperlink" Target="http://www.iavfa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hyperlink" Target="mailto:IAVFA10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9"/>
  <sheetViews>
    <sheetView topLeftCell="XFD1" workbookViewId="0">
      <selection activeCell="B1" sqref="A1:XFD1048576"/>
    </sheetView>
  </sheetViews>
  <sheetFormatPr defaultColWidth="0" defaultRowHeight="15" customHeight="1" x14ac:dyDescent="0.3"/>
  <cols>
    <col min="1" max="1" width="8.5" hidden="1"/>
    <col min="2" max="2" width="9.75" hidden="1"/>
    <col min="3" max="5" width="8.5" hidden="1"/>
    <col min="6" max="7" width="8.5" style="1" hidden="1"/>
    <col min="8" max="16384" width="8.5" hidden="1"/>
  </cols>
  <sheetData>
    <row r="1" spans="1:13" ht="15" customHeight="1" x14ac:dyDescent="0.3">
      <c r="A1" s="34"/>
      <c r="B1" s="35">
        <v>43835</v>
      </c>
      <c r="C1" s="36"/>
      <c r="D1" s="35">
        <v>43470</v>
      </c>
      <c r="E1" s="36"/>
      <c r="F1" s="35">
        <v>43105</v>
      </c>
      <c r="G1" s="36"/>
      <c r="H1" s="35">
        <v>42740</v>
      </c>
      <c r="I1" s="36"/>
      <c r="J1" s="35">
        <v>42374</v>
      </c>
      <c r="K1" s="37"/>
      <c r="L1" s="34"/>
      <c r="M1" s="34"/>
    </row>
    <row r="2" spans="1:13" ht="15" customHeight="1" x14ac:dyDescent="0.3">
      <c r="A2" s="34"/>
      <c r="B2" s="36">
        <v>2019</v>
      </c>
      <c r="C2" s="36"/>
      <c r="D2" s="36">
        <v>2018</v>
      </c>
      <c r="E2" s="36"/>
      <c r="F2" s="36">
        <v>2017</v>
      </c>
      <c r="G2" s="36"/>
      <c r="H2" s="36">
        <v>2016</v>
      </c>
      <c r="I2" s="36"/>
      <c r="J2" s="36">
        <v>2015</v>
      </c>
      <c r="K2" s="34"/>
      <c r="L2" s="34"/>
      <c r="M2" s="34"/>
    </row>
    <row r="3" spans="1:13" ht="15" customHeight="1" x14ac:dyDescent="0.35">
      <c r="A3" s="38" t="s">
        <v>0</v>
      </c>
      <c r="B3" s="39" t="s">
        <v>113</v>
      </c>
      <c r="C3" s="38" t="s">
        <v>0</v>
      </c>
      <c r="D3" s="39" t="s">
        <v>113</v>
      </c>
      <c r="E3" s="38" t="s">
        <v>0</v>
      </c>
      <c r="F3" s="39" t="s">
        <v>113</v>
      </c>
      <c r="G3" s="38" t="s">
        <v>0</v>
      </c>
      <c r="H3" s="39" t="s">
        <v>113</v>
      </c>
      <c r="I3" s="38" t="s">
        <v>0</v>
      </c>
      <c r="J3" s="39" t="s">
        <v>113</v>
      </c>
      <c r="K3" s="40"/>
      <c r="L3" s="41" t="s">
        <v>1</v>
      </c>
      <c r="M3" s="41" t="s">
        <v>2</v>
      </c>
    </row>
    <row r="4" spans="1:13" ht="15" customHeight="1" x14ac:dyDescent="0.3">
      <c r="A4" s="42" t="s">
        <v>3</v>
      </c>
      <c r="B4" s="43">
        <v>15.117650173548792</v>
      </c>
      <c r="C4" s="42" t="s">
        <v>3</v>
      </c>
      <c r="D4" s="43">
        <v>12.66</v>
      </c>
      <c r="E4" s="42" t="s">
        <v>3</v>
      </c>
      <c r="F4" s="43">
        <v>13.149476084797334</v>
      </c>
      <c r="G4" s="42" t="s">
        <v>3</v>
      </c>
      <c r="H4" s="43">
        <v>14.099914737363635</v>
      </c>
      <c r="I4" s="42" t="s">
        <v>3</v>
      </c>
      <c r="J4" s="43">
        <v>14.559508803726279</v>
      </c>
      <c r="K4" s="34">
        <v>1</v>
      </c>
      <c r="L4" s="44">
        <f>AVERAGE(B4,D4,F4,H4,J4)</f>
        <v>13.917309959887209</v>
      </c>
      <c r="M4" s="44">
        <f>B4</f>
        <v>15.117650173548792</v>
      </c>
    </row>
    <row r="5" spans="1:13" ht="15" customHeight="1" x14ac:dyDescent="0.3">
      <c r="A5" s="45" t="s">
        <v>4</v>
      </c>
      <c r="B5" s="46">
        <v>19.76659509155769</v>
      </c>
      <c r="C5" s="45" t="s">
        <v>4</v>
      </c>
      <c r="D5" s="46">
        <v>15.3</v>
      </c>
      <c r="E5" s="45" t="s">
        <v>4</v>
      </c>
      <c r="F5" s="46">
        <v>17.674829487185963</v>
      </c>
      <c r="G5" s="45" t="s">
        <v>4</v>
      </c>
      <c r="H5" s="46">
        <v>14.68944566951339</v>
      </c>
      <c r="I5" s="45" t="s">
        <v>4</v>
      </c>
      <c r="J5" s="46">
        <v>12.761747883649281</v>
      </c>
      <c r="K5" s="47">
        <v>2</v>
      </c>
      <c r="L5" s="44">
        <f t="shared" ref="L5:L68" si="0">AVERAGE(B5,D5,F5,H5,J5)</f>
        <v>16.038523626381263</v>
      </c>
      <c r="M5" s="44">
        <f t="shared" ref="M5:M68" si="1">B5</f>
        <v>19.76659509155769</v>
      </c>
    </row>
    <row r="6" spans="1:13" ht="15" customHeight="1" x14ac:dyDescent="0.3">
      <c r="A6" s="42" t="s">
        <v>5</v>
      </c>
      <c r="B6" s="43">
        <v>12.003101378380897</v>
      </c>
      <c r="C6" s="42" t="s">
        <v>5</v>
      </c>
      <c r="D6" s="43">
        <v>12.07</v>
      </c>
      <c r="E6" s="42" t="s">
        <v>5</v>
      </c>
      <c r="F6" s="43">
        <v>12.135670651971271</v>
      </c>
      <c r="G6" s="42" t="s">
        <v>5</v>
      </c>
      <c r="H6" s="43">
        <v>9.3547044906650481</v>
      </c>
      <c r="I6" s="42" t="s">
        <v>5</v>
      </c>
      <c r="J6" s="43">
        <v>9.7099107361307002</v>
      </c>
      <c r="K6" s="34">
        <v>3</v>
      </c>
      <c r="L6" s="44">
        <f t="shared" si="0"/>
        <v>11.054677451429583</v>
      </c>
      <c r="M6" s="44">
        <f t="shared" si="1"/>
        <v>12.003101378380897</v>
      </c>
    </row>
    <row r="7" spans="1:13" ht="15" customHeight="1" x14ac:dyDescent="0.3">
      <c r="A7" s="45" t="s">
        <v>6</v>
      </c>
      <c r="B7" s="46">
        <v>17.564880152844786</v>
      </c>
      <c r="C7" s="45" t="s">
        <v>6</v>
      </c>
      <c r="D7" s="46">
        <v>16.04</v>
      </c>
      <c r="E7" s="45" t="s">
        <v>6</v>
      </c>
      <c r="F7" s="46">
        <v>17.903533354519897</v>
      </c>
      <c r="G7" s="45" t="s">
        <v>6</v>
      </c>
      <c r="H7" s="46">
        <v>15.919190896856643</v>
      </c>
      <c r="I7" s="45" t="s">
        <v>6</v>
      </c>
      <c r="J7" s="46">
        <v>16.389857412709539</v>
      </c>
      <c r="K7" s="47">
        <v>4</v>
      </c>
      <c r="L7" s="44">
        <f t="shared" si="0"/>
        <v>16.76349236338617</v>
      </c>
      <c r="M7" s="44">
        <f t="shared" si="1"/>
        <v>17.564880152844786</v>
      </c>
    </row>
    <row r="8" spans="1:13" ht="15" customHeight="1" x14ac:dyDescent="0.3">
      <c r="A8" s="42" t="s">
        <v>7</v>
      </c>
      <c r="B8" s="43">
        <v>36.554840874704155</v>
      </c>
      <c r="C8" s="42" t="s">
        <v>7</v>
      </c>
      <c r="D8" s="43">
        <v>27.65</v>
      </c>
      <c r="E8" s="42" t="s">
        <v>7</v>
      </c>
      <c r="F8" s="43">
        <v>30.81888306491124</v>
      </c>
      <c r="G8" s="42" t="s">
        <v>7</v>
      </c>
      <c r="H8" s="43">
        <v>19.84875188218259</v>
      </c>
      <c r="I8" s="42" t="s">
        <v>7</v>
      </c>
      <c r="J8" s="43">
        <v>20.928792359612256</v>
      </c>
      <c r="K8" s="34">
        <v>5</v>
      </c>
      <c r="L8" s="44">
        <f t="shared" si="0"/>
        <v>27.16025363628205</v>
      </c>
      <c r="M8" s="44">
        <f t="shared" si="1"/>
        <v>36.554840874704155</v>
      </c>
    </row>
    <row r="9" spans="1:13" ht="15" customHeight="1" x14ac:dyDescent="0.3">
      <c r="A9" s="45" t="s">
        <v>8</v>
      </c>
      <c r="B9" s="46">
        <v>10.183962727885138</v>
      </c>
      <c r="C9" s="45" t="s">
        <v>8</v>
      </c>
      <c r="D9" s="46">
        <v>7.41</v>
      </c>
      <c r="E9" s="45" t="s">
        <v>8</v>
      </c>
      <c r="F9" s="46">
        <v>10.690393156025467</v>
      </c>
      <c r="G9" s="45" t="s">
        <v>8</v>
      </c>
      <c r="H9" s="46">
        <v>9.5170467472603981</v>
      </c>
      <c r="I9" s="45" t="s">
        <v>8</v>
      </c>
      <c r="J9" s="46">
        <v>10.780991589320433</v>
      </c>
      <c r="K9" s="47">
        <v>6</v>
      </c>
      <c r="L9" s="44">
        <f t="shared" si="0"/>
        <v>9.7164788440982868</v>
      </c>
      <c r="M9" s="44">
        <f t="shared" si="1"/>
        <v>10.183962727885138</v>
      </c>
    </row>
    <row r="10" spans="1:13" ht="15" customHeight="1" x14ac:dyDescent="0.3">
      <c r="A10" s="42" t="s">
        <v>9</v>
      </c>
      <c r="B10" s="43">
        <v>20.874451468155083</v>
      </c>
      <c r="C10" s="42" t="s">
        <v>9</v>
      </c>
      <c r="D10" s="43">
        <v>17.23</v>
      </c>
      <c r="E10" s="42" t="s">
        <v>9</v>
      </c>
      <c r="F10" s="43">
        <v>21.546071933307097</v>
      </c>
      <c r="G10" s="42" t="s">
        <v>9</v>
      </c>
      <c r="H10" s="43">
        <v>22.194544706852199</v>
      </c>
      <c r="I10" s="42" t="s">
        <v>9</v>
      </c>
      <c r="J10" s="43">
        <v>24.12658566543789</v>
      </c>
      <c r="K10" s="34">
        <v>7</v>
      </c>
      <c r="L10" s="44">
        <f t="shared" si="0"/>
        <v>21.194330754750453</v>
      </c>
      <c r="M10" s="44">
        <f t="shared" si="1"/>
        <v>20.874451468155083</v>
      </c>
    </row>
    <row r="11" spans="1:13" ht="15" customHeight="1" x14ac:dyDescent="0.3">
      <c r="A11" s="45" t="s">
        <v>10</v>
      </c>
      <c r="B11" s="46">
        <v>23.730552017434444</v>
      </c>
      <c r="C11" s="45" t="s">
        <v>10</v>
      </c>
      <c r="D11" s="46">
        <v>21.72</v>
      </c>
      <c r="E11" s="45" t="s">
        <v>10</v>
      </c>
      <c r="F11" s="46">
        <v>21.727845232081037</v>
      </c>
      <c r="G11" s="45" t="s">
        <v>10</v>
      </c>
      <c r="H11" s="46">
        <v>19.607700469836406</v>
      </c>
      <c r="I11" s="45" t="s">
        <v>10</v>
      </c>
      <c r="J11" s="46">
        <v>19.657822180938314</v>
      </c>
      <c r="K11" s="47">
        <v>8</v>
      </c>
      <c r="L11" s="44">
        <f t="shared" si="0"/>
        <v>21.288783980058039</v>
      </c>
      <c r="M11" s="44">
        <f t="shared" si="1"/>
        <v>23.730552017434444</v>
      </c>
    </row>
    <row r="12" spans="1:13" ht="15" customHeight="1" x14ac:dyDescent="0.3">
      <c r="A12" s="42" t="s">
        <v>11</v>
      </c>
      <c r="B12" s="43">
        <v>12.443566410441985</v>
      </c>
      <c r="C12" s="42" t="s">
        <v>11</v>
      </c>
      <c r="D12" s="43">
        <v>12.29</v>
      </c>
      <c r="E12" s="42" t="s">
        <v>11</v>
      </c>
      <c r="F12" s="43">
        <v>12.0818612104888</v>
      </c>
      <c r="G12" s="42" t="s">
        <v>11</v>
      </c>
      <c r="H12" s="43">
        <v>13.087812691151418</v>
      </c>
      <c r="I12" s="42" t="s">
        <v>11</v>
      </c>
      <c r="J12" s="43">
        <v>12.977636876351259</v>
      </c>
      <c r="K12" s="34">
        <v>9</v>
      </c>
      <c r="L12" s="44">
        <f t="shared" si="0"/>
        <v>12.576175437686691</v>
      </c>
      <c r="M12" s="44">
        <f t="shared" si="1"/>
        <v>12.443566410441985</v>
      </c>
    </row>
    <row r="13" spans="1:13" ht="15" customHeight="1" x14ac:dyDescent="0.3">
      <c r="A13" s="50" t="s">
        <v>12</v>
      </c>
      <c r="B13" s="51">
        <v>17.355248688509789</v>
      </c>
      <c r="C13" s="52" t="s">
        <v>12</v>
      </c>
      <c r="D13" s="51">
        <v>13.04</v>
      </c>
      <c r="E13" s="52" t="s">
        <v>12</v>
      </c>
      <c r="F13" s="51">
        <v>17.224677541753572</v>
      </c>
      <c r="G13" s="52" t="s">
        <v>12</v>
      </c>
      <c r="H13" s="51">
        <v>14.264348286027598</v>
      </c>
      <c r="I13" s="52" t="s">
        <v>12</v>
      </c>
      <c r="J13" s="51">
        <v>16.087633653289043</v>
      </c>
      <c r="K13" s="47">
        <v>10</v>
      </c>
      <c r="L13" s="44">
        <f t="shared" si="0"/>
        <v>15.594381633916001</v>
      </c>
      <c r="M13" s="44">
        <f t="shared" si="1"/>
        <v>17.355248688509789</v>
      </c>
    </row>
    <row r="14" spans="1:13" ht="15" customHeight="1" x14ac:dyDescent="0.3">
      <c r="A14" s="42" t="s">
        <v>13</v>
      </c>
      <c r="B14" s="43">
        <v>22.566579621152737</v>
      </c>
      <c r="C14" s="42" t="s">
        <v>13</v>
      </c>
      <c r="D14" s="43">
        <v>17.329999999999998</v>
      </c>
      <c r="E14" s="42" t="s">
        <v>13</v>
      </c>
      <c r="F14" s="43">
        <v>18.292236260059479</v>
      </c>
      <c r="G14" s="42" t="s">
        <v>13</v>
      </c>
      <c r="H14" s="43">
        <v>17.356471181108571</v>
      </c>
      <c r="I14" s="42" t="s">
        <v>13</v>
      </c>
      <c r="J14" s="43">
        <v>17.14865251859587</v>
      </c>
      <c r="K14" s="34">
        <v>11</v>
      </c>
      <c r="L14" s="44">
        <f t="shared" si="0"/>
        <v>18.538787916183331</v>
      </c>
      <c r="M14" s="44">
        <f t="shared" si="1"/>
        <v>22.566579621152737</v>
      </c>
    </row>
    <row r="15" spans="1:13" ht="15" customHeight="1" x14ac:dyDescent="0.3">
      <c r="A15" s="45" t="s">
        <v>14</v>
      </c>
      <c r="B15" s="46">
        <v>18.551735617790538</v>
      </c>
      <c r="C15" s="45" t="s">
        <v>14</v>
      </c>
      <c r="D15" s="46">
        <v>15.66</v>
      </c>
      <c r="E15" s="45" t="s">
        <v>14</v>
      </c>
      <c r="F15" s="46">
        <v>18.262456636695699</v>
      </c>
      <c r="G15" s="45" t="s">
        <v>14</v>
      </c>
      <c r="H15" s="46">
        <v>19.152827148435037</v>
      </c>
      <c r="I15" s="45" t="s">
        <v>14</v>
      </c>
      <c r="J15" s="46">
        <v>15.156283905385768</v>
      </c>
      <c r="K15" s="47">
        <v>12</v>
      </c>
      <c r="L15" s="44">
        <f t="shared" si="0"/>
        <v>17.356660661661408</v>
      </c>
      <c r="M15" s="44">
        <f t="shared" si="1"/>
        <v>18.551735617790538</v>
      </c>
    </row>
    <row r="16" spans="1:13" ht="15" customHeight="1" x14ac:dyDescent="0.3">
      <c r="A16" s="42" t="s">
        <v>15</v>
      </c>
      <c r="B16" s="43">
        <v>15.401535422513211</v>
      </c>
      <c r="C16" s="42" t="s">
        <v>15</v>
      </c>
      <c r="D16" s="43">
        <v>8.5399999999999991</v>
      </c>
      <c r="E16" s="42" t="s">
        <v>15</v>
      </c>
      <c r="F16" s="43">
        <v>16.062965403914113</v>
      </c>
      <c r="G16" s="42" t="s">
        <v>15</v>
      </c>
      <c r="H16" s="43">
        <v>16.227109213734387</v>
      </c>
      <c r="I16" s="42" t="s">
        <v>15</v>
      </c>
      <c r="J16" s="43">
        <v>10.932210897249504</v>
      </c>
      <c r="K16" s="34">
        <v>13</v>
      </c>
      <c r="L16" s="44">
        <f t="shared" si="0"/>
        <v>13.432764187482244</v>
      </c>
      <c r="M16" s="44">
        <f t="shared" si="1"/>
        <v>15.401535422513211</v>
      </c>
    </row>
    <row r="17" spans="1:13" ht="15" customHeight="1" x14ac:dyDescent="0.3">
      <c r="A17" s="45" t="s">
        <v>16</v>
      </c>
      <c r="B17" s="46">
        <v>12.525383754048809</v>
      </c>
      <c r="C17" s="45" t="s">
        <v>16</v>
      </c>
      <c r="D17" s="46">
        <v>12.12</v>
      </c>
      <c r="E17" s="45" t="s">
        <v>16</v>
      </c>
      <c r="F17" s="46">
        <v>24.092802231510959</v>
      </c>
      <c r="G17" s="45" t="s">
        <v>16</v>
      </c>
      <c r="H17" s="46">
        <v>15.607676835859801</v>
      </c>
      <c r="I17" s="45" t="s">
        <v>16</v>
      </c>
      <c r="J17" s="46">
        <v>13.620899632558755</v>
      </c>
      <c r="K17" s="47">
        <v>14</v>
      </c>
      <c r="L17" s="44">
        <f t="shared" si="0"/>
        <v>15.593352490795667</v>
      </c>
      <c r="M17" s="44">
        <f t="shared" si="1"/>
        <v>12.525383754048809</v>
      </c>
    </row>
    <row r="18" spans="1:13" ht="15" customHeight="1" x14ac:dyDescent="0.3">
      <c r="A18" s="42" t="s">
        <v>17</v>
      </c>
      <c r="B18" s="43">
        <v>16.377615637130713</v>
      </c>
      <c r="C18" s="42" t="s">
        <v>17</v>
      </c>
      <c r="D18" s="43">
        <v>16.93</v>
      </c>
      <c r="E18" s="42" t="s">
        <v>17</v>
      </c>
      <c r="F18" s="43">
        <v>20.595830329466956</v>
      </c>
      <c r="G18" s="42" t="s">
        <v>17</v>
      </c>
      <c r="H18" s="43">
        <v>17.010755854133684</v>
      </c>
      <c r="I18" s="42" t="s">
        <v>17</v>
      </c>
      <c r="J18" s="43">
        <v>14.808642200715624</v>
      </c>
      <c r="K18" s="34">
        <v>15</v>
      </c>
      <c r="L18" s="44">
        <f t="shared" si="0"/>
        <v>17.144568804289396</v>
      </c>
      <c r="M18" s="44">
        <f t="shared" si="1"/>
        <v>16.377615637130713</v>
      </c>
    </row>
    <row r="19" spans="1:13" ht="15" customHeight="1" x14ac:dyDescent="0.3">
      <c r="A19" s="45" t="s">
        <v>18</v>
      </c>
      <c r="B19" s="46">
        <v>6.3252013430003098</v>
      </c>
      <c r="C19" s="45" t="s">
        <v>18</v>
      </c>
      <c r="D19" s="46">
        <v>7.85</v>
      </c>
      <c r="E19" s="45" t="s">
        <v>18</v>
      </c>
      <c r="F19" s="46">
        <v>9.2366475521821112</v>
      </c>
      <c r="G19" s="45" t="s">
        <v>18</v>
      </c>
      <c r="H19" s="46" t="s">
        <v>114</v>
      </c>
      <c r="I19" s="45" t="s">
        <v>18</v>
      </c>
      <c r="J19" s="46">
        <v>184.30994163389849</v>
      </c>
      <c r="K19" s="47">
        <v>16</v>
      </c>
      <c r="L19" s="44">
        <f t="shared" si="0"/>
        <v>51.93044763227023</v>
      </c>
      <c r="M19" s="44">
        <f t="shared" si="1"/>
        <v>6.3252013430003098</v>
      </c>
    </row>
    <row r="20" spans="1:13" ht="15" customHeight="1" x14ac:dyDescent="0.3">
      <c r="A20" s="42" t="s">
        <v>19</v>
      </c>
      <c r="B20" s="43">
        <v>15.919852718087524</v>
      </c>
      <c r="C20" s="42" t="s">
        <v>19</v>
      </c>
      <c r="D20" s="43">
        <v>11.68</v>
      </c>
      <c r="E20" s="42" t="s">
        <v>19</v>
      </c>
      <c r="F20" s="43">
        <v>16.092620851374065</v>
      </c>
      <c r="G20" s="42" t="s">
        <v>19</v>
      </c>
      <c r="H20" s="43">
        <v>15.034772998214915</v>
      </c>
      <c r="I20" s="42" t="s">
        <v>19</v>
      </c>
      <c r="J20" s="43">
        <v>10.891593779304888</v>
      </c>
      <c r="K20" s="34">
        <v>17</v>
      </c>
      <c r="L20" s="44">
        <f t="shared" si="0"/>
        <v>13.923768069396278</v>
      </c>
      <c r="M20" s="44">
        <f t="shared" si="1"/>
        <v>15.919852718087524</v>
      </c>
    </row>
    <row r="21" spans="1:13" ht="15" customHeight="1" x14ac:dyDescent="0.3">
      <c r="A21" s="45" t="s">
        <v>20</v>
      </c>
      <c r="B21" s="46">
        <v>20.798592202677021</v>
      </c>
      <c r="C21" s="45" t="s">
        <v>20</v>
      </c>
      <c r="D21" s="46">
        <v>12.65</v>
      </c>
      <c r="E21" s="45" t="s">
        <v>20</v>
      </c>
      <c r="F21" s="46">
        <v>15.232651704456243</v>
      </c>
      <c r="G21" s="45" t="s">
        <v>20</v>
      </c>
      <c r="H21" s="46">
        <v>11.701212580108614</v>
      </c>
      <c r="I21" s="45" t="s">
        <v>20</v>
      </c>
      <c r="J21" s="46">
        <v>9.0343645724124055</v>
      </c>
      <c r="K21" s="47">
        <v>18</v>
      </c>
      <c r="L21" s="44">
        <f t="shared" si="0"/>
        <v>13.883364211930857</v>
      </c>
      <c r="M21" s="44">
        <f t="shared" si="1"/>
        <v>20.798592202677021</v>
      </c>
    </row>
    <row r="22" spans="1:13" ht="15" customHeight="1" x14ac:dyDescent="0.3">
      <c r="A22" s="42" t="s">
        <v>21</v>
      </c>
      <c r="B22" s="43">
        <v>13.977919645053262</v>
      </c>
      <c r="C22" s="42" t="s">
        <v>21</v>
      </c>
      <c r="D22" s="43">
        <v>12.31</v>
      </c>
      <c r="E22" s="42" t="s">
        <v>21</v>
      </c>
      <c r="F22" s="43">
        <v>22.182858273124079</v>
      </c>
      <c r="G22" s="42" t="s">
        <v>21</v>
      </c>
      <c r="H22" s="43">
        <v>19.233310044863313</v>
      </c>
      <c r="I22" s="42" t="s">
        <v>21</v>
      </c>
      <c r="J22" s="43">
        <v>12.027370727209396</v>
      </c>
      <c r="K22" s="34">
        <v>19</v>
      </c>
      <c r="L22" s="44">
        <f t="shared" si="0"/>
        <v>15.946291738050013</v>
      </c>
      <c r="M22" s="44">
        <f t="shared" si="1"/>
        <v>13.977919645053262</v>
      </c>
    </row>
    <row r="23" spans="1:13" ht="15" customHeight="1" x14ac:dyDescent="0.3">
      <c r="A23" s="50" t="s">
        <v>22</v>
      </c>
      <c r="B23" s="51">
        <v>17.84345276157449</v>
      </c>
      <c r="C23" s="52" t="s">
        <v>22</v>
      </c>
      <c r="D23" s="51">
        <v>17.260000000000002</v>
      </c>
      <c r="E23" s="52" t="s">
        <v>22</v>
      </c>
      <c r="F23" s="51">
        <v>20.256101702672783</v>
      </c>
      <c r="G23" s="52" t="s">
        <v>22</v>
      </c>
      <c r="H23" s="51">
        <v>18.792310475076313</v>
      </c>
      <c r="I23" s="52" t="s">
        <v>22</v>
      </c>
      <c r="J23" s="51">
        <v>17.474129268244688</v>
      </c>
      <c r="K23" s="47">
        <v>20</v>
      </c>
      <c r="L23" s="44">
        <f t="shared" si="0"/>
        <v>18.325198841513657</v>
      </c>
      <c r="M23" s="44">
        <f t="shared" si="1"/>
        <v>17.84345276157449</v>
      </c>
    </row>
    <row r="24" spans="1:13" ht="15" customHeight="1" x14ac:dyDescent="0.3">
      <c r="A24" s="42" t="s">
        <v>23</v>
      </c>
      <c r="B24" s="43">
        <v>45.768304108938807</v>
      </c>
      <c r="C24" s="42" t="s">
        <v>23</v>
      </c>
      <c r="D24" s="43">
        <v>26.12</v>
      </c>
      <c r="E24" s="42" t="s">
        <v>23</v>
      </c>
      <c r="F24" s="43">
        <v>24.218971853223948</v>
      </c>
      <c r="G24" s="42" t="s">
        <v>23</v>
      </c>
      <c r="H24" s="43">
        <v>19.601555611446976</v>
      </c>
      <c r="I24" s="42" t="s">
        <v>23</v>
      </c>
      <c r="J24" s="43">
        <v>21.018842733464307</v>
      </c>
      <c r="K24" s="34">
        <v>21</v>
      </c>
      <c r="L24" s="44">
        <f t="shared" si="0"/>
        <v>27.345534861414809</v>
      </c>
      <c r="M24" s="44">
        <f t="shared" si="1"/>
        <v>45.768304108938807</v>
      </c>
    </row>
    <row r="25" spans="1:13" ht="15" customHeight="1" x14ac:dyDescent="0.3">
      <c r="A25" s="45" t="s">
        <v>24</v>
      </c>
      <c r="B25" s="46">
        <v>21.076432719529286</v>
      </c>
      <c r="C25" s="45" t="s">
        <v>24</v>
      </c>
      <c r="D25" s="46">
        <v>20</v>
      </c>
      <c r="E25" s="45" t="s">
        <v>24</v>
      </c>
      <c r="F25" s="46">
        <v>20.731247962345652</v>
      </c>
      <c r="G25" s="45" t="s">
        <v>24</v>
      </c>
      <c r="H25" s="46">
        <v>18.741377000805411</v>
      </c>
      <c r="I25" s="45" t="s">
        <v>24</v>
      </c>
      <c r="J25" s="46">
        <v>19.353171965883107</v>
      </c>
      <c r="K25" s="47">
        <v>22</v>
      </c>
      <c r="L25" s="44">
        <f t="shared" si="0"/>
        <v>19.980445929712694</v>
      </c>
      <c r="M25" s="44">
        <f t="shared" si="1"/>
        <v>21.076432719529286</v>
      </c>
    </row>
    <row r="26" spans="1:13" ht="15" customHeight="1" x14ac:dyDescent="0.3">
      <c r="A26" s="42" t="s">
        <v>25</v>
      </c>
      <c r="B26" s="43">
        <v>29.266476426780478</v>
      </c>
      <c r="C26" s="42" t="s">
        <v>25</v>
      </c>
      <c r="D26" s="43">
        <v>22.8</v>
      </c>
      <c r="E26" s="42" t="s">
        <v>25</v>
      </c>
      <c r="F26" s="43">
        <v>21.581270748676506</v>
      </c>
      <c r="G26" s="42" t="s">
        <v>25</v>
      </c>
      <c r="H26" s="43">
        <v>18.49975868770813</v>
      </c>
      <c r="I26" s="42" t="s">
        <v>25</v>
      </c>
      <c r="J26" s="43">
        <v>16.422085680941414</v>
      </c>
      <c r="K26" s="34">
        <v>23</v>
      </c>
      <c r="L26" s="44">
        <f t="shared" si="0"/>
        <v>21.713918308821309</v>
      </c>
      <c r="M26" s="44">
        <f t="shared" si="1"/>
        <v>29.266476426780478</v>
      </c>
    </row>
    <row r="27" spans="1:13" ht="15" customHeight="1" x14ac:dyDescent="0.3">
      <c r="A27" s="45" t="s">
        <v>26</v>
      </c>
      <c r="B27" s="46">
        <v>17.788042477349549</v>
      </c>
      <c r="C27" s="45" t="s">
        <v>26</v>
      </c>
      <c r="D27" s="46">
        <v>14.9</v>
      </c>
      <c r="E27" s="45" t="s">
        <v>26</v>
      </c>
      <c r="F27" s="46">
        <v>19.890726139727281</v>
      </c>
      <c r="G27" s="45" t="s">
        <v>26</v>
      </c>
      <c r="H27" s="46">
        <v>17.619359627408993</v>
      </c>
      <c r="I27" s="45" t="s">
        <v>26</v>
      </c>
      <c r="J27" s="46">
        <v>14.357350793966708</v>
      </c>
      <c r="K27" s="47">
        <v>24</v>
      </c>
      <c r="L27" s="44">
        <f t="shared" si="0"/>
        <v>16.911095807690508</v>
      </c>
      <c r="M27" s="44">
        <f t="shared" si="1"/>
        <v>17.788042477349549</v>
      </c>
    </row>
    <row r="28" spans="1:13" ht="15" customHeight="1" x14ac:dyDescent="0.3">
      <c r="A28" s="42" t="s">
        <v>27</v>
      </c>
      <c r="B28" s="43">
        <v>21.688493110016587</v>
      </c>
      <c r="C28" s="42" t="s">
        <v>27</v>
      </c>
      <c r="D28" s="43">
        <v>16.63</v>
      </c>
      <c r="E28" s="42" t="s">
        <v>27</v>
      </c>
      <c r="F28" s="43">
        <v>21.932010099246657</v>
      </c>
      <c r="G28" s="42" t="s">
        <v>27</v>
      </c>
      <c r="H28" s="43">
        <v>20.142592728425427</v>
      </c>
      <c r="I28" s="42" t="s">
        <v>27</v>
      </c>
      <c r="J28" s="43">
        <v>15.293119614054149</v>
      </c>
      <c r="K28" s="47">
        <v>26</v>
      </c>
      <c r="L28" s="44">
        <f t="shared" si="0"/>
        <v>19.137243110348564</v>
      </c>
      <c r="M28" s="44">
        <f t="shared" si="1"/>
        <v>21.688493110016587</v>
      </c>
    </row>
    <row r="29" spans="1:13" ht="15" customHeight="1" x14ac:dyDescent="0.3">
      <c r="A29" s="45" t="s">
        <v>28</v>
      </c>
      <c r="B29" s="46">
        <v>16.42695327484433</v>
      </c>
      <c r="C29" s="45" t="s">
        <v>28</v>
      </c>
      <c r="D29" s="46">
        <v>13.18</v>
      </c>
      <c r="E29" s="45" t="s">
        <v>28</v>
      </c>
      <c r="F29" s="46">
        <v>16.11335969831563</v>
      </c>
      <c r="G29" s="45" t="s">
        <v>28</v>
      </c>
      <c r="H29" s="46">
        <v>16.48732504903451</v>
      </c>
      <c r="I29" s="45" t="s">
        <v>28</v>
      </c>
      <c r="J29" s="46">
        <v>13.682676996730279</v>
      </c>
      <c r="K29" s="34">
        <v>27</v>
      </c>
      <c r="L29" s="44">
        <f t="shared" si="0"/>
        <v>15.178063003784951</v>
      </c>
      <c r="M29" s="44">
        <f t="shared" si="1"/>
        <v>16.42695327484433</v>
      </c>
    </row>
    <row r="30" spans="1:13" ht="15" customHeight="1" x14ac:dyDescent="0.3">
      <c r="A30" s="42" t="s">
        <v>29</v>
      </c>
      <c r="B30" s="43">
        <v>34.912738681218364</v>
      </c>
      <c r="C30" s="42" t="s">
        <v>29</v>
      </c>
      <c r="D30" s="43">
        <v>19.28</v>
      </c>
      <c r="E30" s="42" t="s">
        <v>29</v>
      </c>
      <c r="F30" s="43">
        <v>13.807928832609347</v>
      </c>
      <c r="G30" s="42" t="s">
        <v>29</v>
      </c>
      <c r="H30" s="43">
        <v>13.060005299145297</v>
      </c>
      <c r="I30" s="42" t="s">
        <v>29</v>
      </c>
      <c r="J30" s="43">
        <v>13.205137038023704</v>
      </c>
      <c r="K30" s="47">
        <v>28</v>
      </c>
      <c r="L30" s="44">
        <f t="shared" si="0"/>
        <v>18.853161970199345</v>
      </c>
      <c r="M30" s="44">
        <f t="shared" si="1"/>
        <v>34.912738681218364</v>
      </c>
    </row>
    <row r="31" spans="1:13" ht="15" customHeight="1" x14ac:dyDescent="0.3">
      <c r="A31" s="45" t="s">
        <v>30</v>
      </c>
      <c r="B31" s="46">
        <v>24.913082735918561</v>
      </c>
      <c r="C31" s="45" t="s">
        <v>30</v>
      </c>
      <c r="D31" s="46">
        <v>20.97</v>
      </c>
      <c r="E31" s="45" t="s">
        <v>30</v>
      </c>
      <c r="F31" s="46">
        <v>20.798908689136923</v>
      </c>
      <c r="G31" s="45" t="s">
        <v>30</v>
      </c>
      <c r="H31" s="46">
        <v>20.163439708748985</v>
      </c>
      <c r="I31" s="45" t="s">
        <v>30</v>
      </c>
      <c r="J31" s="46">
        <v>18.585438268642417</v>
      </c>
      <c r="K31" s="34">
        <v>29</v>
      </c>
      <c r="L31" s="44">
        <f t="shared" si="0"/>
        <v>21.086173880489376</v>
      </c>
      <c r="M31" s="44">
        <f t="shared" si="1"/>
        <v>24.913082735918561</v>
      </c>
    </row>
    <row r="32" spans="1:13" ht="15" customHeight="1" x14ac:dyDescent="0.3">
      <c r="A32" s="42" t="s">
        <v>31</v>
      </c>
      <c r="B32" s="43">
        <v>23.761199476447878</v>
      </c>
      <c r="C32" s="42" t="s">
        <v>31</v>
      </c>
      <c r="D32" s="43">
        <v>17.350000000000001</v>
      </c>
      <c r="E32" s="42" t="s">
        <v>31</v>
      </c>
      <c r="F32" s="43">
        <v>22.601545332977309</v>
      </c>
      <c r="G32" s="42" t="s">
        <v>31</v>
      </c>
      <c r="H32" s="43">
        <v>20.825086147198547</v>
      </c>
      <c r="I32" s="42" t="s">
        <v>31</v>
      </c>
      <c r="J32" s="43">
        <v>15.148105275566257</v>
      </c>
      <c r="K32" s="47">
        <v>30</v>
      </c>
      <c r="L32" s="44">
        <f t="shared" si="0"/>
        <v>19.937187246437997</v>
      </c>
      <c r="M32" s="44">
        <f t="shared" si="1"/>
        <v>23.761199476447878</v>
      </c>
    </row>
    <row r="33" spans="1:13" ht="15" customHeight="1" x14ac:dyDescent="0.3">
      <c r="A33" s="50" t="s">
        <v>32</v>
      </c>
      <c r="B33" s="51">
        <v>18.841047218224077</v>
      </c>
      <c r="C33" s="52" t="s">
        <v>32</v>
      </c>
      <c r="D33" s="51">
        <v>14.98</v>
      </c>
      <c r="E33" s="52" t="s">
        <v>32</v>
      </c>
      <c r="F33" s="51">
        <v>16.915702948769031</v>
      </c>
      <c r="G33" s="52" t="s">
        <v>32</v>
      </c>
      <c r="H33" s="51">
        <v>17.369941753197562</v>
      </c>
      <c r="I33" s="52" t="s">
        <v>32</v>
      </c>
      <c r="J33" s="51">
        <v>19.162124037723856</v>
      </c>
      <c r="K33" s="34">
        <v>31</v>
      </c>
      <c r="L33" s="44">
        <f t="shared" si="0"/>
        <v>17.453763191582905</v>
      </c>
      <c r="M33" s="44">
        <f t="shared" si="1"/>
        <v>18.841047218224077</v>
      </c>
    </row>
    <row r="34" spans="1:13" ht="15" customHeight="1" x14ac:dyDescent="0.3">
      <c r="A34" s="42" t="s">
        <v>33</v>
      </c>
      <c r="B34" s="43">
        <v>22.222359855134162</v>
      </c>
      <c r="C34" s="42" t="s">
        <v>33</v>
      </c>
      <c r="D34" s="43">
        <v>16.48</v>
      </c>
      <c r="E34" s="42" t="s">
        <v>33</v>
      </c>
      <c r="F34" s="43">
        <v>17.75723648779022</v>
      </c>
      <c r="G34" s="42" t="s">
        <v>33</v>
      </c>
      <c r="H34" s="43">
        <v>17.606030098772408</v>
      </c>
      <c r="I34" s="42" t="s">
        <v>33</v>
      </c>
      <c r="J34" s="43">
        <v>14.674475398533096</v>
      </c>
      <c r="K34" s="47">
        <v>32</v>
      </c>
      <c r="L34" s="44">
        <f t="shared" si="0"/>
        <v>17.748020368045978</v>
      </c>
      <c r="M34" s="44">
        <f t="shared" si="1"/>
        <v>22.222359855134162</v>
      </c>
    </row>
    <row r="35" spans="1:13" ht="15" customHeight="1" x14ac:dyDescent="0.3">
      <c r="A35" s="45" t="s">
        <v>34</v>
      </c>
      <c r="B35" s="46">
        <v>14.802796990466904</v>
      </c>
      <c r="C35" s="45" t="s">
        <v>34</v>
      </c>
      <c r="D35" s="46">
        <v>11.18</v>
      </c>
      <c r="E35" s="45" t="s">
        <v>34</v>
      </c>
      <c r="F35" s="46">
        <v>14.894158715339</v>
      </c>
      <c r="G35" s="45" t="s">
        <v>34</v>
      </c>
      <c r="H35" s="46">
        <v>13.48676665913359</v>
      </c>
      <c r="I35" s="45" t="s">
        <v>34</v>
      </c>
      <c r="J35" s="46">
        <v>15.026736968151845</v>
      </c>
      <c r="K35" s="34">
        <v>33</v>
      </c>
      <c r="L35" s="44">
        <f t="shared" si="0"/>
        <v>13.878091866618268</v>
      </c>
      <c r="M35" s="44">
        <f t="shared" si="1"/>
        <v>14.802796990466904</v>
      </c>
    </row>
    <row r="36" spans="1:13" ht="15" customHeight="1" x14ac:dyDescent="0.3">
      <c r="A36" s="42" t="s">
        <v>106</v>
      </c>
      <c r="B36" s="43">
        <v>123.23432118819223</v>
      </c>
      <c r="C36" s="42" t="s">
        <v>106</v>
      </c>
      <c r="D36" s="43">
        <v>68.28</v>
      </c>
      <c r="E36" s="42" t="s">
        <v>106</v>
      </c>
      <c r="F36" s="43">
        <v>69.091053342154098</v>
      </c>
      <c r="G36" s="42" t="s">
        <v>106</v>
      </c>
      <c r="H36" s="43">
        <v>44.02592316058459</v>
      </c>
      <c r="I36" s="42" t="s">
        <v>106</v>
      </c>
      <c r="J36" s="43">
        <v>51.020694813583347</v>
      </c>
      <c r="K36" s="47">
        <v>34</v>
      </c>
      <c r="L36" s="44">
        <f t="shared" si="0"/>
        <v>71.130398500902857</v>
      </c>
      <c r="M36" s="44">
        <f t="shared" si="1"/>
        <v>123.23432118819223</v>
      </c>
    </row>
    <row r="37" spans="1:13" ht="15" customHeight="1" x14ac:dyDescent="0.3">
      <c r="A37" s="45" t="s">
        <v>35</v>
      </c>
      <c r="B37" s="46">
        <v>37.55351626774253</v>
      </c>
      <c r="C37" s="45" t="s">
        <v>35</v>
      </c>
      <c r="D37" s="46">
        <v>31.5</v>
      </c>
      <c r="E37" s="45" t="s">
        <v>35</v>
      </c>
      <c r="F37" s="46">
        <v>30.350964746113462</v>
      </c>
      <c r="G37" s="45" t="s">
        <v>35</v>
      </c>
      <c r="H37" s="46">
        <v>22.905991551480895</v>
      </c>
      <c r="I37" s="45" t="s">
        <v>35</v>
      </c>
      <c r="J37" s="46">
        <v>21.693391011721552</v>
      </c>
      <c r="K37" s="34">
        <v>35</v>
      </c>
      <c r="L37" s="44">
        <f t="shared" si="0"/>
        <v>28.800772715411689</v>
      </c>
      <c r="M37" s="44">
        <f t="shared" si="1"/>
        <v>37.55351626774253</v>
      </c>
    </row>
    <row r="38" spans="1:13" ht="15" customHeight="1" x14ac:dyDescent="0.3">
      <c r="A38" s="42" t="s">
        <v>36</v>
      </c>
      <c r="B38" s="43">
        <v>16.046214219531635</v>
      </c>
      <c r="C38" s="42" t="s">
        <v>36</v>
      </c>
      <c r="D38" s="43">
        <v>14.11</v>
      </c>
      <c r="E38" s="42" t="s">
        <v>36</v>
      </c>
      <c r="F38" s="43">
        <v>13.273015038407566</v>
      </c>
      <c r="G38" s="42" t="s">
        <v>36</v>
      </c>
      <c r="H38" s="43">
        <v>11.839277506145278</v>
      </c>
      <c r="I38" s="42" t="s">
        <v>36</v>
      </c>
      <c r="J38" s="43">
        <v>12.543626237936724</v>
      </c>
      <c r="K38" s="47">
        <v>36</v>
      </c>
      <c r="L38" s="44">
        <f t="shared" si="0"/>
        <v>13.56242660040424</v>
      </c>
      <c r="M38" s="44">
        <f t="shared" si="1"/>
        <v>16.046214219531635</v>
      </c>
    </row>
    <row r="39" spans="1:13" ht="15" customHeight="1" x14ac:dyDescent="0.3">
      <c r="A39" s="45" t="s">
        <v>37</v>
      </c>
      <c r="B39" s="46">
        <v>40.456474723161151</v>
      </c>
      <c r="C39" s="45" t="s">
        <v>37</v>
      </c>
      <c r="D39" s="46">
        <v>33.18</v>
      </c>
      <c r="E39" s="45" t="s">
        <v>37</v>
      </c>
      <c r="F39" s="46">
        <v>35.153541425246189</v>
      </c>
      <c r="G39" s="45" t="s">
        <v>37</v>
      </c>
      <c r="H39" s="46">
        <v>27.698885703397874</v>
      </c>
      <c r="I39" s="45" t="s">
        <v>37</v>
      </c>
      <c r="J39" s="46">
        <v>29.925071925487241</v>
      </c>
      <c r="K39" s="34">
        <v>37</v>
      </c>
      <c r="L39" s="44">
        <f t="shared" si="0"/>
        <v>33.282794755458482</v>
      </c>
      <c r="M39" s="44">
        <f t="shared" si="1"/>
        <v>40.456474723161151</v>
      </c>
    </row>
    <row r="40" spans="1:13" ht="15" customHeight="1" x14ac:dyDescent="0.3">
      <c r="A40" s="42" t="s">
        <v>38</v>
      </c>
      <c r="B40" s="43">
        <v>11.886668964457572</v>
      </c>
      <c r="C40" s="42" t="s">
        <v>38</v>
      </c>
      <c r="D40" s="43">
        <v>9.26</v>
      </c>
      <c r="E40" s="42" t="s">
        <v>38</v>
      </c>
      <c r="F40" s="43">
        <v>14.720093728802491</v>
      </c>
      <c r="G40" s="42" t="s">
        <v>38</v>
      </c>
      <c r="H40" s="43">
        <v>11.752082954015014</v>
      </c>
      <c r="I40" s="42" t="s">
        <v>38</v>
      </c>
      <c r="J40" s="43">
        <v>14.656798614999193</v>
      </c>
      <c r="K40" s="47">
        <v>38</v>
      </c>
      <c r="L40" s="44">
        <f t="shared" si="0"/>
        <v>12.455128852454854</v>
      </c>
      <c r="M40" s="44">
        <f t="shared" si="1"/>
        <v>11.886668964457572</v>
      </c>
    </row>
    <row r="41" spans="1:13" ht="15" customHeight="1" x14ac:dyDescent="0.3">
      <c r="A41" s="45" t="s">
        <v>39</v>
      </c>
      <c r="B41" s="46">
        <v>15.599324144541621</v>
      </c>
      <c r="C41" s="45" t="s">
        <v>39</v>
      </c>
      <c r="D41" s="46">
        <v>14.62</v>
      </c>
      <c r="E41" s="45" t="s">
        <v>39</v>
      </c>
      <c r="F41" s="46">
        <v>14.973507413199933</v>
      </c>
      <c r="G41" s="45" t="s">
        <v>39</v>
      </c>
      <c r="H41" s="46">
        <v>13.585433400229871</v>
      </c>
      <c r="I41" s="45" t="s">
        <v>39</v>
      </c>
      <c r="J41" s="46">
        <v>18.385101068374148</v>
      </c>
      <c r="K41" s="34">
        <v>39</v>
      </c>
      <c r="L41" s="44">
        <f t="shared" si="0"/>
        <v>15.432673205269117</v>
      </c>
      <c r="M41" s="44">
        <f t="shared" si="1"/>
        <v>15.599324144541621</v>
      </c>
    </row>
    <row r="42" spans="1:13" ht="15" customHeight="1" x14ac:dyDescent="0.3">
      <c r="A42" s="42" t="s">
        <v>40</v>
      </c>
      <c r="B42" s="43">
        <v>20.314011943981434</v>
      </c>
      <c r="C42" s="42" t="s">
        <v>40</v>
      </c>
      <c r="D42" s="43">
        <v>16.41</v>
      </c>
      <c r="E42" s="42" t="s">
        <v>40</v>
      </c>
      <c r="F42" s="43">
        <v>21.099932122098494</v>
      </c>
      <c r="G42" s="42" t="s">
        <v>40</v>
      </c>
      <c r="H42" s="43">
        <v>19.680872362514755</v>
      </c>
      <c r="I42" s="42" t="s">
        <v>40</v>
      </c>
      <c r="J42" s="43">
        <v>20.049549177266002</v>
      </c>
      <c r="K42" s="47">
        <v>40</v>
      </c>
      <c r="L42" s="44">
        <f t="shared" si="0"/>
        <v>19.510873121172139</v>
      </c>
      <c r="M42" s="44">
        <f t="shared" si="1"/>
        <v>20.314011943981434</v>
      </c>
    </row>
    <row r="43" spans="1:13" ht="15" customHeight="1" x14ac:dyDescent="0.3">
      <c r="A43" s="50" t="s">
        <v>41</v>
      </c>
      <c r="B43" s="51">
        <v>21.317561664518713</v>
      </c>
      <c r="C43" s="52" t="s">
        <v>41</v>
      </c>
      <c r="D43" s="51">
        <v>17.14</v>
      </c>
      <c r="E43" s="52" t="s">
        <v>41</v>
      </c>
      <c r="F43" s="51">
        <v>18.038863757755191</v>
      </c>
      <c r="G43" s="52" t="s">
        <v>41</v>
      </c>
      <c r="H43" s="51">
        <v>16.994432929303631</v>
      </c>
      <c r="I43" s="52" t="s">
        <v>41</v>
      </c>
      <c r="J43" s="51">
        <v>16.343625035544985</v>
      </c>
      <c r="K43" s="34">
        <v>41</v>
      </c>
      <c r="L43" s="44">
        <f t="shared" si="0"/>
        <v>17.966896677424504</v>
      </c>
      <c r="M43" s="44">
        <f t="shared" si="1"/>
        <v>21.317561664518713</v>
      </c>
    </row>
    <row r="44" spans="1:13" ht="15" customHeight="1" x14ac:dyDescent="0.3">
      <c r="A44" s="42" t="s">
        <v>42</v>
      </c>
      <c r="B44" s="43">
        <v>32.250266889759132</v>
      </c>
      <c r="C44" s="42" t="s">
        <v>42</v>
      </c>
      <c r="D44" s="43">
        <v>23.4</v>
      </c>
      <c r="E44" s="42" t="s">
        <v>42</v>
      </c>
      <c r="F44" s="43">
        <v>23.457131318650529</v>
      </c>
      <c r="G44" s="42" t="s">
        <v>42</v>
      </c>
      <c r="H44" s="43">
        <v>19.827291379633007</v>
      </c>
      <c r="I44" s="42" t="s">
        <v>42</v>
      </c>
      <c r="J44" s="43">
        <v>19.904307926545513</v>
      </c>
      <c r="K44" s="47">
        <v>42</v>
      </c>
      <c r="L44" s="44">
        <f t="shared" si="0"/>
        <v>23.767799502917637</v>
      </c>
      <c r="M44" s="44">
        <f t="shared" si="1"/>
        <v>32.250266889759132</v>
      </c>
    </row>
    <row r="45" spans="1:13" ht="15" customHeight="1" x14ac:dyDescent="0.3">
      <c r="A45" s="45" t="s">
        <v>43</v>
      </c>
      <c r="B45" s="46">
        <v>15.893054840677188</v>
      </c>
      <c r="C45" s="45" t="s">
        <v>43</v>
      </c>
      <c r="D45" s="46">
        <v>14.65</v>
      </c>
      <c r="E45" s="45" t="s">
        <v>43</v>
      </c>
      <c r="F45" s="46">
        <v>35.87878870790091</v>
      </c>
      <c r="G45" s="45" t="s">
        <v>43</v>
      </c>
      <c r="H45" s="46">
        <v>21.146027122859294</v>
      </c>
      <c r="I45" s="45" t="s">
        <v>43</v>
      </c>
      <c r="J45" s="46">
        <v>11.973493875581763</v>
      </c>
      <c r="K45" s="34">
        <v>43</v>
      </c>
      <c r="L45" s="44">
        <f t="shared" si="0"/>
        <v>19.908272909403831</v>
      </c>
      <c r="M45" s="44">
        <f t="shared" si="1"/>
        <v>15.893054840677188</v>
      </c>
    </row>
    <row r="46" spans="1:13" ht="15" customHeight="1" x14ac:dyDescent="0.3">
      <c r="A46" s="42" t="s">
        <v>44</v>
      </c>
      <c r="B46" s="43">
        <v>10.232648185928694</v>
      </c>
      <c r="C46" s="42" t="s">
        <v>44</v>
      </c>
      <c r="D46" s="43">
        <v>11.85</v>
      </c>
      <c r="E46" s="42" t="s">
        <v>44</v>
      </c>
      <c r="F46" s="43">
        <v>11.365193691801879</v>
      </c>
      <c r="G46" s="42" t="s">
        <v>44</v>
      </c>
      <c r="H46" s="43">
        <v>10.71075435429422</v>
      </c>
      <c r="I46" s="42" t="s">
        <v>44</v>
      </c>
      <c r="J46" s="43">
        <v>9.0472066394565083</v>
      </c>
      <c r="K46" s="47">
        <v>44</v>
      </c>
      <c r="L46" s="44">
        <f t="shared" si="0"/>
        <v>10.64116057429626</v>
      </c>
      <c r="M46" s="44">
        <f t="shared" si="1"/>
        <v>10.232648185928694</v>
      </c>
    </row>
    <row r="47" spans="1:13" ht="15" customHeight="1" x14ac:dyDescent="0.3">
      <c r="A47" s="45" t="s">
        <v>45</v>
      </c>
      <c r="B47" s="46">
        <v>13.802894375299504</v>
      </c>
      <c r="C47" s="45" t="s">
        <v>45</v>
      </c>
      <c r="D47" s="46">
        <v>10.82</v>
      </c>
      <c r="E47" s="45" t="s">
        <v>45</v>
      </c>
      <c r="F47" s="46">
        <v>15.355944309798755</v>
      </c>
      <c r="G47" s="45" t="s">
        <v>45</v>
      </c>
      <c r="H47" s="46">
        <v>12.205136760380935</v>
      </c>
      <c r="I47" s="45" t="s">
        <v>45</v>
      </c>
      <c r="J47" s="46">
        <v>9.5447870187727464</v>
      </c>
      <c r="K47" s="34">
        <v>45</v>
      </c>
      <c r="L47" s="44">
        <f t="shared" si="0"/>
        <v>12.345752492850387</v>
      </c>
      <c r="M47" s="44">
        <f t="shared" si="1"/>
        <v>13.802894375299504</v>
      </c>
    </row>
    <row r="48" spans="1:13" ht="15" customHeight="1" x14ac:dyDescent="0.3">
      <c r="A48" s="42" t="s">
        <v>46</v>
      </c>
      <c r="B48" s="43">
        <v>25.786322273380826</v>
      </c>
      <c r="C48" s="42" t="s">
        <v>46</v>
      </c>
      <c r="D48" s="43">
        <v>19.21</v>
      </c>
      <c r="E48" s="42" t="s">
        <v>46</v>
      </c>
      <c r="F48" s="43">
        <v>24.314161582643347</v>
      </c>
      <c r="G48" s="42" t="s">
        <v>46</v>
      </c>
      <c r="H48" s="43">
        <v>24.622427474578824</v>
      </c>
      <c r="I48" s="42" t="s">
        <v>46</v>
      </c>
      <c r="J48" s="43">
        <v>21.265617858434727</v>
      </c>
      <c r="K48" s="47">
        <v>46</v>
      </c>
      <c r="L48" s="44">
        <f t="shared" si="0"/>
        <v>23.039705837807546</v>
      </c>
      <c r="M48" s="44">
        <f t="shared" si="1"/>
        <v>25.786322273380826</v>
      </c>
    </row>
    <row r="49" spans="1:13" ht="15" customHeight="1" x14ac:dyDescent="0.3">
      <c r="A49" s="45" t="s">
        <v>47</v>
      </c>
      <c r="B49" s="46">
        <v>18.347794164383654</v>
      </c>
      <c r="C49" s="45" t="s">
        <v>47</v>
      </c>
      <c r="D49" s="46">
        <v>14.11</v>
      </c>
      <c r="E49" s="45" t="s">
        <v>47</v>
      </c>
      <c r="F49" s="46">
        <v>19.489631726402958</v>
      </c>
      <c r="G49" s="45" t="s">
        <v>47</v>
      </c>
      <c r="H49" s="46">
        <v>16.58383478149263</v>
      </c>
      <c r="I49" s="45" t="s">
        <v>47</v>
      </c>
      <c r="J49" s="46">
        <v>12.604532614085644</v>
      </c>
      <c r="K49" s="34">
        <v>47</v>
      </c>
      <c r="L49" s="44">
        <f t="shared" si="0"/>
        <v>16.227158657272977</v>
      </c>
      <c r="M49" s="44">
        <f t="shared" si="1"/>
        <v>18.347794164383654</v>
      </c>
    </row>
    <row r="50" spans="1:13" ht="15" customHeight="1" x14ac:dyDescent="0.3">
      <c r="A50" s="42" t="s">
        <v>48</v>
      </c>
      <c r="B50" s="43">
        <v>17.434811294215052</v>
      </c>
      <c r="C50" s="42" t="s">
        <v>48</v>
      </c>
      <c r="D50" s="43">
        <v>5.54</v>
      </c>
      <c r="E50" s="42" t="s">
        <v>48</v>
      </c>
      <c r="F50" s="43">
        <v>13.938116771681049</v>
      </c>
      <c r="G50" s="42" t="s">
        <v>48</v>
      </c>
      <c r="H50" s="43">
        <v>43.349024689781494</v>
      </c>
      <c r="I50" s="42" t="s">
        <v>48</v>
      </c>
      <c r="J50" s="43">
        <v>13.521525834348861</v>
      </c>
      <c r="K50" s="47">
        <v>48</v>
      </c>
      <c r="L50" s="44">
        <f t="shared" si="0"/>
        <v>18.75669571800529</v>
      </c>
      <c r="M50" s="44">
        <f t="shared" si="1"/>
        <v>17.434811294215052</v>
      </c>
    </row>
    <row r="51" spans="1:13" ht="15" customHeight="1" x14ac:dyDescent="0.3">
      <c r="A51" s="45" t="s">
        <v>49</v>
      </c>
      <c r="B51" s="46">
        <v>13.286035861692795</v>
      </c>
      <c r="C51" s="45" t="s">
        <v>49</v>
      </c>
      <c r="D51" s="46">
        <v>11.07</v>
      </c>
      <c r="E51" s="45" t="s">
        <v>49</v>
      </c>
      <c r="F51" s="46">
        <v>11.930064651214805</v>
      </c>
      <c r="G51" s="45" t="s">
        <v>49</v>
      </c>
      <c r="H51" s="46">
        <v>11.576493263938124</v>
      </c>
      <c r="I51" s="45" t="s">
        <v>49</v>
      </c>
      <c r="J51" s="46">
        <v>10.165598437186945</v>
      </c>
      <c r="K51" s="34">
        <v>49</v>
      </c>
      <c r="L51" s="44">
        <f t="shared" si="0"/>
        <v>11.605638442806534</v>
      </c>
      <c r="M51" s="44">
        <f t="shared" si="1"/>
        <v>13.286035861692795</v>
      </c>
    </row>
    <row r="52" spans="1:13" ht="15" customHeight="1" x14ac:dyDescent="0.3">
      <c r="A52" s="42" t="s">
        <v>50</v>
      </c>
      <c r="B52" s="43">
        <v>21.74284343864046</v>
      </c>
      <c r="C52" s="42" t="s">
        <v>50</v>
      </c>
      <c r="D52" s="43">
        <v>16.14</v>
      </c>
      <c r="E52" s="42" t="s">
        <v>50</v>
      </c>
      <c r="F52" s="43">
        <v>70.355411873658511</v>
      </c>
      <c r="G52" s="42" t="s">
        <v>50</v>
      </c>
      <c r="H52" s="43" t="s">
        <v>114</v>
      </c>
      <c r="I52" s="42" t="s">
        <v>50</v>
      </c>
      <c r="J52" s="43">
        <v>44.71164890042192</v>
      </c>
      <c r="K52" s="47">
        <v>50</v>
      </c>
      <c r="L52" s="44">
        <f t="shared" si="0"/>
        <v>38.237476053180224</v>
      </c>
      <c r="M52" s="44">
        <f t="shared" si="1"/>
        <v>21.74284343864046</v>
      </c>
    </row>
    <row r="53" spans="1:13" ht="15" customHeight="1" x14ac:dyDescent="0.3">
      <c r="A53" s="50" t="s">
        <v>51</v>
      </c>
      <c r="B53" s="51">
        <v>13.285415282519601</v>
      </c>
      <c r="C53" s="52" t="s">
        <v>51</v>
      </c>
      <c r="D53" s="51">
        <v>18.77</v>
      </c>
      <c r="E53" s="52" t="s">
        <v>51</v>
      </c>
      <c r="F53" s="51" t="s">
        <v>114</v>
      </c>
      <c r="G53" s="52" t="s">
        <v>51</v>
      </c>
      <c r="H53" s="51" t="s">
        <v>114</v>
      </c>
      <c r="I53" s="52" t="s">
        <v>51</v>
      </c>
      <c r="J53" s="51" t="s">
        <v>114</v>
      </c>
      <c r="K53" s="34">
        <v>51</v>
      </c>
      <c r="L53" s="44">
        <f t="shared" si="0"/>
        <v>16.027707641259802</v>
      </c>
      <c r="M53" s="44">
        <f t="shared" si="1"/>
        <v>13.285415282519601</v>
      </c>
    </row>
    <row r="54" spans="1:13" ht="15" customHeight="1" x14ac:dyDescent="0.3">
      <c r="A54" s="42" t="s">
        <v>52</v>
      </c>
      <c r="B54" s="43">
        <v>20.675912322856629</v>
      </c>
      <c r="C54" s="42" t="s">
        <v>52</v>
      </c>
      <c r="D54" s="43">
        <v>20.39</v>
      </c>
      <c r="E54" s="42" t="s">
        <v>52</v>
      </c>
      <c r="F54" s="43">
        <v>25.295507661192961</v>
      </c>
      <c r="G54" s="42" t="s">
        <v>52</v>
      </c>
      <c r="H54" s="43">
        <v>23.445285746112209</v>
      </c>
      <c r="I54" s="42" t="s">
        <v>52</v>
      </c>
      <c r="J54" s="43">
        <v>19.277868573318589</v>
      </c>
      <c r="K54" s="47">
        <v>52</v>
      </c>
      <c r="L54" s="44">
        <f t="shared" si="0"/>
        <v>21.816914860696077</v>
      </c>
      <c r="M54" s="44">
        <f t="shared" si="1"/>
        <v>20.675912322856629</v>
      </c>
    </row>
    <row r="55" spans="1:13" ht="15" customHeight="1" x14ac:dyDescent="0.3">
      <c r="A55" s="45" t="s">
        <v>53</v>
      </c>
      <c r="B55" s="46">
        <v>16.776791422903727</v>
      </c>
      <c r="C55" s="45" t="s">
        <v>53</v>
      </c>
      <c r="D55" s="46">
        <v>12.9</v>
      </c>
      <c r="E55" s="45" t="s">
        <v>53</v>
      </c>
      <c r="F55" s="46">
        <v>30.03205718715698</v>
      </c>
      <c r="G55" s="45" t="s">
        <v>53</v>
      </c>
      <c r="H55" s="46">
        <v>41.981096102921988</v>
      </c>
      <c r="I55" s="45" t="s">
        <v>53</v>
      </c>
      <c r="J55" s="46">
        <v>8.8719517963793511</v>
      </c>
      <c r="K55" s="34">
        <v>53</v>
      </c>
      <c r="L55" s="44">
        <f t="shared" si="0"/>
        <v>22.112379301872409</v>
      </c>
      <c r="M55" s="44">
        <f t="shared" si="1"/>
        <v>16.776791422903727</v>
      </c>
    </row>
    <row r="56" spans="1:13" ht="15" customHeight="1" x14ac:dyDescent="0.3">
      <c r="A56" s="42" t="s">
        <v>54</v>
      </c>
      <c r="B56" s="43">
        <v>15.321461301383099</v>
      </c>
      <c r="C56" s="42" t="s">
        <v>54</v>
      </c>
      <c r="D56" s="43">
        <v>12.51</v>
      </c>
      <c r="E56" s="42" t="s">
        <v>54</v>
      </c>
      <c r="F56" s="43">
        <v>16.464157734758196</v>
      </c>
      <c r="G56" s="42" t="s">
        <v>54</v>
      </c>
      <c r="H56" s="43">
        <v>15.485061869825243</v>
      </c>
      <c r="I56" s="42" t="s">
        <v>54</v>
      </c>
      <c r="J56" s="43">
        <v>14.291862704423705</v>
      </c>
      <c r="K56" s="47">
        <v>54</v>
      </c>
      <c r="L56" s="44">
        <f t="shared" si="0"/>
        <v>14.814508722078049</v>
      </c>
      <c r="M56" s="44">
        <f t="shared" si="1"/>
        <v>15.321461301383099</v>
      </c>
    </row>
    <row r="57" spans="1:13" ht="15" customHeight="1" x14ac:dyDescent="0.3">
      <c r="A57" s="45" t="s">
        <v>55</v>
      </c>
      <c r="B57" s="46">
        <v>14.02899107203157</v>
      </c>
      <c r="C57" s="45" t="s">
        <v>55</v>
      </c>
      <c r="D57" s="46">
        <v>7.58</v>
      </c>
      <c r="E57" s="45" t="s">
        <v>55</v>
      </c>
      <c r="F57" s="46">
        <v>17.712072953840909</v>
      </c>
      <c r="G57" s="45" t="s">
        <v>55</v>
      </c>
      <c r="H57" s="46">
        <v>18.529957167928512</v>
      </c>
      <c r="I57" s="45" t="s">
        <v>55</v>
      </c>
      <c r="J57" s="46">
        <v>15.411769505931497</v>
      </c>
      <c r="K57" s="34">
        <v>55</v>
      </c>
      <c r="L57" s="44">
        <f t="shared" si="0"/>
        <v>14.652558139946498</v>
      </c>
      <c r="M57" s="44">
        <f t="shared" si="1"/>
        <v>14.02899107203157</v>
      </c>
    </row>
    <row r="58" spans="1:13" ht="15" customHeight="1" x14ac:dyDescent="0.3">
      <c r="A58" s="42" t="s">
        <v>56</v>
      </c>
      <c r="B58" s="43">
        <v>22.725876745406008</v>
      </c>
      <c r="C58" s="42" t="s">
        <v>56</v>
      </c>
      <c r="D58" s="43">
        <v>18.95</v>
      </c>
      <c r="E58" s="42" t="s">
        <v>56</v>
      </c>
      <c r="F58" s="43">
        <v>19.56490568240941</v>
      </c>
      <c r="G58" s="42" t="s">
        <v>56</v>
      </c>
      <c r="H58" s="43">
        <v>18.590607236149793</v>
      </c>
      <c r="I58" s="42" t="s">
        <v>56</v>
      </c>
      <c r="J58" s="43">
        <v>15.32441392437063</v>
      </c>
      <c r="K58" s="47">
        <v>56</v>
      </c>
      <c r="L58" s="44">
        <f t="shared" si="0"/>
        <v>19.03116071766717</v>
      </c>
      <c r="M58" s="44">
        <f t="shared" si="1"/>
        <v>22.725876745406008</v>
      </c>
    </row>
    <row r="59" spans="1:13" ht="15" customHeight="1" x14ac:dyDescent="0.3">
      <c r="A59" s="45" t="s">
        <v>57</v>
      </c>
      <c r="B59" s="46">
        <v>34.171544765682704</v>
      </c>
      <c r="C59" s="45" t="s">
        <v>57</v>
      </c>
      <c r="D59" s="46">
        <v>29.54</v>
      </c>
      <c r="E59" s="45" t="s">
        <v>57</v>
      </c>
      <c r="F59" s="46">
        <v>18.141071555611529</v>
      </c>
      <c r="G59" s="45" t="s">
        <v>57</v>
      </c>
      <c r="H59" s="46">
        <v>20.893240921567052</v>
      </c>
      <c r="I59" s="45" t="s">
        <v>57</v>
      </c>
      <c r="J59" s="46">
        <v>8.682221947235778</v>
      </c>
      <c r="K59" s="34">
        <v>57</v>
      </c>
      <c r="L59" s="44">
        <f t="shared" si="0"/>
        <v>22.285615838019414</v>
      </c>
      <c r="M59" s="44">
        <f t="shared" si="1"/>
        <v>34.171544765682704</v>
      </c>
    </row>
    <row r="60" spans="1:13" ht="15" customHeight="1" x14ac:dyDescent="0.3">
      <c r="A60" s="42" t="s">
        <v>58</v>
      </c>
      <c r="B60" s="43">
        <v>19.766329521415628</v>
      </c>
      <c r="C60" s="42" t="s">
        <v>58</v>
      </c>
      <c r="D60" s="43">
        <v>12.31</v>
      </c>
      <c r="E60" s="42" t="s">
        <v>58</v>
      </c>
      <c r="F60" s="43">
        <v>13.853665507245449</v>
      </c>
      <c r="G60" s="42" t="s">
        <v>58</v>
      </c>
      <c r="H60" s="43">
        <v>12.828590948321878</v>
      </c>
      <c r="I60" s="42" t="s">
        <v>59</v>
      </c>
      <c r="J60" s="43">
        <v>16.440385039997675</v>
      </c>
      <c r="K60" s="47">
        <v>58</v>
      </c>
      <c r="L60" s="44">
        <f t="shared" si="0"/>
        <v>15.039794203396127</v>
      </c>
      <c r="M60" s="44">
        <f t="shared" si="1"/>
        <v>19.766329521415628</v>
      </c>
    </row>
    <row r="61" spans="1:13" ht="15" customHeight="1" x14ac:dyDescent="0.3">
      <c r="A61" s="45" t="s">
        <v>60</v>
      </c>
      <c r="B61" s="46">
        <v>51.005478777372531</v>
      </c>
      <c r="C61" s="45" t="s">
        <v>60</v>
      </c>
      <c r="D61" s="46">
        <v>42.23</v>
      </c>
      <c r="E61" s="45" t="s">
        <v>60</v>
      </c>
      <c r="F61" s="46">
        <v>46.796566651298498</v>
      </c>
      <c r="G61" s="45" t="s">
        <v>60</v>
      </c>
      <c r="H61" s="46">
        <v>45.518797876060951</v>
      </c>
      <c r="I61" s="45" t="s">
        <v>60</v>
      </c>
      <c r="J61" s="46">
        <v>48.193339747267316</v>
      </c>
      <c r="K61" s="34">
        <v>59</v>
      </c>
      <c r="L61" s="44">
        <f t="shared" si="0"/>
        <v>46.748836610399856</v>
      </c>
      <c r="M61" s="44">
        <f t="shared" si="1"/>
        <v>51.005478777372531</v>
      </c>
    </row>
    <row r="62" spans="1:13" ht="15" customHeight="1" x14ac:dyDescent="0.3">
      <c r="A62" s="42" t="s">
        <v>61</v>
      </c>
      <c r="B62" s="43">
        <v>68.335074725162102</v>
      </c>
      <c r="C62" s="42" t="s">
        <v>61</v>
      </c>
      <c r="D62" s="43">
        <v>140.56</v>
      </c>
      <c r="E62" s="42" t="s">
        <v>61</v>
      </c>
      <c r="F62" s="43">
        <v>63.215589520380583</v>
      </c>
      <c r="G62" s="42" t="s">
        <v>61</v>
      </c>
      <c r="H62" s="43">
        <v>82.32391808859856</v>
      </c>
      <c r="I62" s="42" t="s">
        <v>61</v>
      </c>
      <c r="J62" s="43" t="s">
        <v>114</v>
      </c>
      <c r="K62" s="47">
        <v>60</v>
      </c>
      <c r="L62" s="44">
        <f t="shared" si="0"/>
        <v>88.608645583535321</v>
      </c>
      <c r="M62" s="44">
        <f t="shared" si="1"/>
        <v>68.335074725162102</v>
      </c>
    </row>
    <row r="63" spans="1:13" ht="15" customHeight="1" x14ac:dyDescent="0.3">
      <c r="A63" s="50" t="s">
        <v>62</v>
      </c>
      <c r="B63" s="51">
        <v>13.483161886405156</v>
      </c>
      <c r="C63" s="52" t="s">
        <v>62</v>
      </c>
      <c r="D63" s="51">
        <v>10.7</v>
      </c>
      <c r="E63" s="52" t="s">
        <v>62</v>
      </c>
      <c r="F63" s="51">
        <v>29.067518427544943</v>
      </c>
      <c r="G63" s="52" t="s">
        <v>62</v>
      </c>
      <c r="H63" s="51">
        <v>29.531801599547595</v>
      </c>
      <c r="I63" s="52" t="s">
        <v>62</v>
      </c>
      <c r="J63" s="51">
        <v>24.52199203602401</v>
      </c>
      <c r="K63" s="34">
        <v>61</v>
      </c>
      <c r="L63" s="44">
        <f t="shared" si="0"/>
        <v>21.460894789904341</v>
      </c>
      <c r="M63" s="44">
        <f t="shared" si="1"/>
        <v>13.483161886405156</v>
      </c>
    </row>
    <row r="64" spans="1:13" ht="15" customHeight="1" x14ac:dyDescent="0.3">
      <c r="A64" s="42" t="s">
        <v>63</v>
      </c>
      <c r="B64" s="43">
        <v>22.981752366805569</v>
      </c>
      <c r="C64" s="42" t="s">
        <v>63</v>
      </c>
      <c r="D64" s="43">
        <v>19.010000000000002</v>
      </c>
      <c r="E64" s="42" t="s">
        <v>63</v>
      </c>
      <c r="F64" s="43">
        <v>24.607680867518138</v>
      </c>
      <c r="G64" s="42" t="s">
        <v>63</v>
      </c>
      <c r="H64" s="43">
        <v>19.805668396207452</v>
      </c>
      <c r="I64" s="42" t="s">
        <v>63</v>
      </c>
      <c r="J64" s="43">
        <v>21.97059826956119</v>
      </c>
      <c r="K64" s="47">
        <v>62</v>
      </c>
      <c r="L64" s="44">
        <f t="shared" si="0"/>
        <v>21.675139980018471</v>
      </c>
      <c r="M64" s="44">
        <f t="shared" si="1"/>
        <v>22.981752366805569</v>
      </c>
    </row>
    <row r="65" spans="1:13" ht="15" customHeight="1" x14ac:dyDescent="0.3">
      <c r="A65" s="45" t="s">
        <v>64</v>
      </c>
      <c r="B65" s="46">
        <v>23.238601870015504</v>
      </c>
      <c r="C65" s="45" t="s">
        <v>64</v>
      </c>
      <c r="D65" s="46">
        <v>21.27</v>
      </c>
      <c r="E65" s="45" t="s">
        <v>64</v>
      </c>
      <c r="F65" s="46">
        <v>18.393647265223873</v>
      </c>
      <c r="G65" s="45" t="s">
        <v>64</v>
      </c>
      <c r="H65" s="46">
        <v>16.697633030424253</v>
      </c>
      <c r="I65" s="45" t="s">
        <v>64</v>
      </c>
      <c r="J65" s="46">
        <v>16.548157530190171</v>
      </c>
      <c r="K65" s="34">
        <v>63</v>
      </c>
      <c r="L65" s="44">
        <f t="shared" si="0"/>
        <v>19.229607939170759</v>
      </c>
      <c r="M65" s="44">
        <f t="shared" si="1"/>
        <v>23.238601870015504</v>
      </c>
    </row>
    <row r="66" spans="1:13" ht="15" customHeight="1" x14ac:dyDescent="0.3">
      <c r="A66" s="42" t="s">
        <v>65</v>
      </c>
      <c r="B66" s="43">
        <v>17.188588797649412</v>
      </c>
      <c r="C66" s="42" t="s">
        <v>65</v>
      </c>
      <c r="D66" s="43">
        <v>8.86</v>
      </c>
      <c r="E66" s="42" t="s">
        <v>65</v>
      </c>
      <c r="F66" s="43">
        <v>16.722344860237076</v>
      </c>
      <c r="G66" s="42" t="s">
        <v>65</v>
      </c>
      <c r="H66" s="43">
        <v>10.842241821116948</v>
      </c>
      <c r="I66" s="42" t="s">
        <v>65</v>
      </c>
      <c r="J66" s="43">
        <v>9.2511983673885982</v>
      </c>
      <c r="K66" s="47">
        <v>64</v>
      </c>
      <c r="L66" s="44">
        <f t="shared" si="0"/>
        <v>12.572874769278407</v>
      </c>
      <c r="M66" s="44">
        <f t="shared" si="1"/>
        <v>17.188588797649412</v>
      </c>
    </row>
    <row r="67" spans="1:13" ht="15" customHeight="1" x14ac:dyDescent="0.3">
      <c r="A67" s="45" t="s">
        <v>66</v>
      </c>
      <c r="B67" s="46">
        <v>31.838053804254987</v>
      </c>
      <c r="C67" s="45" t="s">
        <v>66</v>
      </c>
      <c r="D67" s="46">
        <v>24.41</v>
      </c>
      <c r="E67" s="45" t="s">
        <v>66</v>
      </c>
      <c r="F67" s="46">
        <v>24.317350093026366</v>
      </c>
      <c r="G67" s="45" t="s">
        <v>66</v>
      </c>
      <c r="H67" s="46">
        <v>21.878177444056409</v>
      </c>
      <c r="I67" s="45" t="s">
        <v>66</v>
      </c>
      <c r="J67" s="46">
        <v>22.352154296660721</v>
      </c>
      <c r="K67" s="34">
        <v>65</v>
      </c>
      <c r="L67" s="44">
        <f t="shared" si="0"/>
        <v>24.959147127599699</v>
      </c>
      <c r="M67" s="44">
        <f t="shared" si="1"/>
        <v>31.838053804254987</v>
      </c>
    </row>
    <row r="68" spans="1:13" ht="15" customHeight="1" x14ac:dyDescent="0.3">
      <c r="A68" s="42" t="s">
        <v>67</v>
      </c>
      <c r="B68" s="43">
        <v>23.642634963117182</v>
      </c>
      <c r="C68" s="42" t="s">
        <v>67</v>
      </c>
      <c r="D68" s="43">
        <v>17.84</v>
      </c>
      <c r="E68" s="42" t="s">
        <v>67</v>
      </c>
      <c r="F68" s="43">
        <v>17.535264668200202</v>
      </c>
      <c r="G68" s="42" t="s">
        <v>67</v>
      </c>
      <c r="H68" s="43">
        <v>18.440365557283243</v>
      </c>
      <c r="I68" s="42" t="s">
        <v>67</v>
      </c>
      <c r="J68" s="43">
        <v>17.358800299986765</v>
      </c>
      <c r="K68" s="47">
        <v>66</v>
      </c>
      <c r="L68" s="44">
        <f t="shared" si="0"/>
        <v>18.963413097717478</v>
      </c>
      <c r="M68" s="44">
        <f t="shared" si="1"/>
        <v>23.642634963117182</v>
      </c>
    </row>
    <row r="69" spans="1:13" ht="15" customHeight="1" x14ac:dyDescent="0.3">
      <c r="A69" s="45" t="s">
        <v>68</v>
      </c>
      <c r="B69" s="46">
        <v>18.569376895940259</v>
      </c>
      <c r="C69" s="45" t="s">
        <v>68</v>
      </c>
      <c r="D69" s="46">
        <v>14.98</v>
      </c>
      <c r="E69" s="45" t="s">
        <v>68</v>
      </c>
      <c r="F69" s="46">
        <v>17.663876248838605</v>
      </c>
      <c r="G69" s="45" t="s">
        <v>68</v>
      </c>
      <c r="H69" s="46">
        <v>15.299071484320116</v>
      </c>
      <c r="I69" s="45" t="s">
        <v>68</v>
      </c>
      <c r="J69" s="46">
        <v>17.753683796885181</v>
      </c>
      <c r="K69" s="34">
        <v>67</v>
      </c>
      <c r="L69" s="44">
        <f t="shared" ref="L69:L92" si="2">AVERAGE(B69,D69,F69,H69,J69)</f>
        <v>16.853201685196829</v>
      </c>
      <c r="M69" s="44">
        <f t="shared" ref="M69:M92" si="3">B69</f>
        <v>18.569376895940259</v>
      </c>
    </row>
    <row r="70" spans="1:13" ht="15" customHeight="1" x14ac:dyDescent="0.3">
      <c r="A70" s="42" t="s">
        <v>69</v>
      </c>
      <c r="B70" s="43">
        <v>16.140701823133831</v>
      </c>
      <c r="C70" s="42" t="s">
        <v>69</v>
      </c>
      <c r="D70" s="43">
        <v>13.8</v>
      </c>
      <c r="E70" s="42" t="s">
        <v>69</v>
      </c>
      <c r="F70" s="43">
        <v>17.060540630481682</v>
      </c>
      <c r="G70" s="42" t="s">
        <v>69</v>
      </c>
      <c r="H70" s="43">
        <v>16.190593761507866</v>
      </c>
      <c r="I70" s="42" t="s">
        <v>69</v>
      </c>
      <c r="J70" s="43">
        <v>13.20677214878158</v>
      </c>
      <c r="K70" s="47">
        <v>68</v>
      </c>
      <c r="L70" s="44">
        <f t="shared" si="2"/>
        <v>15.279721672780994</v>
      </c>
      <c r="M70" s="44">
        <f t="shared" si="3"/>
        <v>16.140701823133831</v>
      </c>
    </row>
    <row r="71" spans="1:13" ht="15" customHeight="1" x14ac:dyDescent="0.3">
      <c r="A71" s="45" t="s">
        <v>70</v>
      </c>
      <c r="B71" s="46">
        <v>22.574290160507264</v>
      </c>
      <c r="C71" s="45" t="s">
        <v>70</v>
      </c>
      <c r="D71" s="46">
        <v>16.77</v>
      </c>
      <c r="E71" s="45" t="s">
        <v>70</v>
      </c>
      <c r="F71" s="46">
        <v>17.420404717644082</v>
      </c>
      <c r="G71" s="45" t="s">
        <v>70</v>
      </c>
      <c r="H71" s="46">
        <v>14.929509875568455</v>
      </c>
      <c r="I71" s="45" t="s">
        <v>70</v>
      </c>
      <c r="J71" s="46">
        <v>13.237599708270658</v>
      </c>
      <c r="K71" s="34">
        <v>69</v>
      </c>
      <c r="L71" s="44">
        <f t="shared" si="2"/>
        <v>16.986360892398089</v>
      </c>
      <c r="M71" s="44">
        <f t="shared" si="3"/>
        <v>22.574290160507264</v>
      </c>
    </row>
    <row r="72" spans="1:13" ht="15" customHeight="1" x14ac:dyDescent="0.3">
      <c r="A72" s="42" t="s">
        <v>71</v>
      </c>
      <c r="B72" s="43">
        <v>25.371838247367279</v>
      </c>
      <c r="C72" s="42" t="s">
        <v>71</v>
      </c>
      <c r="D72" s="43">
        <v>20.16</v>
      </c>
      <c r="E72" s="42" t="s">
        <v>71</v>
      </c>
      <c r="F72" s="43">
        <v>17.369252459961153</v>
      </c>
      <c r="G72" s="42" t="s">
        <v>71</v>
      </c>
      <c r="H72" s="43">
        <v>20.906140890735941</v>
      </c>
      <c r="I72" s="42" t="s">
        <v>71</v>
      </c>
      <c r="J72" s="43">
        <v>20.338296265452943</v>
      </c>
      <c r="K72" s="47">
        <v>70</v>
      </c>
      <c r="L72" s="44">
        <f t="shared" si="2"/>
        <v>20.829105572703462</v>
      </c>
      <c r="M72" s="44">
        <f t="shared" si="3"/>
        <v>25.371838247367279</v>
      </c>
    </row>
    <row r="73" spans="1:13" ht="15" customHeight="1" x14ac:dyDescent="0.3">
      <c r="A73" s="50" t="s">
        <v>72</v>
      </c>
      <c r="B73" s="51">
        <v>53.476057410543014</v>
      </c>
      <c r="C73" s="52" t="s">
        <v>72</v>
      </c>
      <c r="D73" s="51">
        <v>53.91</v>
      </c>
      <c r="E73" s="52" t="s">
        <v>72</v>
      </c>
      <c r="F73" s="51">
        <v>93.527527061329138</v>
      </c>
      <c r="G73" s="52" t="s">
        <v>72</v>
      </c>
      <c r="H73" s="51">
        <v>56.71672463246172</v>
      </c>
      <c r="I73" s="52" t="s">
        <v>72</v>
      </c>
      <c r="J73" s="51">
        <v>82.84940236748821</v>
      </c>
      <c r="K73" s="34">
        <v>71</v>
      </c>
      <c r="L73" s="44">
        <f t="shared" si="2"/>
        <v>68.095942294364406</v>
      </c>
      <c r="M73" s="44">
        <f t="shared" si="3"/>
        <v>53.476057410543014</v>
      </c>
    </row>
    <row r="74" spans="1:13" ht="15" customHeight="1" x14ac:dyDescent="0.3">
      <c r="A74" s="42" t="s">
        <v>73</v>
      </c>
      <c r="B74" s="43">
        <v>21.287033195134274</v>
      </c>
      <c r="C74" s="42" t="s">
        <v>73</v>
      </c>
      <c r="D74" s="43">
        <v>14.6</v>
      </c>
      <c r="E74" s="42" t="s">
        <v>73</v>
      </c>
      <c r="F74" s="43">
        <v>16.164833354016356</v>
      </c>
      <c r="G74" s="42" t="s">
        <v>73</v>
      </c>
      <c r="H74" s="43">
        <v>15.987134470085904</v>
      </c>
      <c r="I74" s="42" t="s">
        <v>73</v>
      </c>
      <c r="J74" s="43">
        <v>17.189791842441096</v>
      </c>
      <c r="K74" s="47">
        <v>72</v>
      </c>
      <c r="L74" s="44">
        <f t="shared" si="2"/>
        <v>17.045758572335526</v>
      </c>
      <c r="M74" s="44">
        <f t="shared" si="3"/>
        <v>21.287033195134274</v>
      </c>
    </row>
    <row r="75" spans="1:13" ht="15" customHeight="1" x14ac:dyDescent="0.3">
      <c r="A75" s="45" t="s">
        <v>74</v>
      </c>
      <c r="B75" s="46">
        <v>12.436737340065022</v>
      </c>
      <c r="C75" s="45" t="s">
        <v>74</v>
      </c>
      <c r="D75" s="46">
        <v>8.86</v>
      </c>
      <c r="E75" s="45" t="s">
        <v>74</v>
      </c>
      <c r="F75" s="46">
        <v>8.8657213089346172</v>
      </c>
      <c r="G75" s="45" t="s">
        <v>74</v>
      </c>
      <c r="H75" s="46">
        <v>7.3852646260202253</v>
      </c>
      <c r="I75" s="45" t="s">
        <v>74</v>
      </c>
      <c r="J75" s="46">
        <v>7.6468035540920525</v>
      </c>
      <c r="K75" s="34">
        <v>73</v>
      </c>
      <c r="L75" s="44">
        <f t="shared" si="2"/>
        <v>9.0389053658223837</v>
      </c>
      <c r="M75" s="44">
        <f t="shared" si="3"/>
        <v>12.436737340065022</v>
      </c>
    </row>
    <row r="76" spans="1:13" ht="15" customHeight="1" x14ac:dyDescent="0.3">
      <c r="A76" s="42" t="s">
        <v>75</v>
      </c>
      <c r="B76" s="43">
        <v>21.65685013854544</v>
      </c>
      <c r="C76" s="42" t="s">
        <v>75</v>
      </c>
      <c r="D76" s="43">
        <v>12.45</v>
      </c>
      <c r="E76" s="42" t="s">
        <v>75</v>
      </c>
      <c r="F76" s="43">
        <v>17.048973465871722</v>
      </c>
      <c r="G76" s="42" t="s">
        <v>75</v>
      </c>
      <c r="H76" s="43">
        <v>18.531241031471769</v>
      </c>
      <c r="I76" s="42" t="s">
        <v>75</v>
      </c>
      <c r="J76" s="43">
        <v>15.438040124468637</v>
      </c>
      <c r="K76" s="47">
        <v>74</v>
      </c>
      <c r="L76" s="44">
        <f t="shared" si="2"/>
        <v>17.025020952071515</v>
      </c>
      <c r="M76" s="44">
        <f t="shared" si="3"/>
        <v>21.65685013854544</v>
      </c>
    </row>
    <row r="77" spans="1:13" ht="15" customHeight="1" x14ac:dyDescent="0.3">
      <c r="A77" s="45" t="s">
        <v>76</v>
      </c>
      <c r="B77" s="46">
        <v>20.426512400260489</v>
      </c>
      <c r="C77" s="45" t="s">
        <v>76</v>
      </c>
      <c r="D77" s="46">
        <v>8.0399999999999991</v>
      </c>
      <c r="E77" s="45" t="s">
        <v>76</v>
      </c>
      <c r="F77" s="46">
        <v>14.301310961306353</v>
      </c>
      <c r="G77" s="45" t="s">
        <v>76</v>
      </c>
      <c r="H77" s="46">
        <v>16.501545744689409</v>
      </c>
      <c r="I77" s="45" t="s">
        <v>76</v>
      </c>
      <c r="J77" s="46">
        <v>18.065107929480373</v>
      </c>
      <c r="K77" s="34">
        <v>75</v>
      </c>
      <c r="L77" s="44">
        <f t="shared" si="2"/>
        <v>15.466895407147325</v>
      </c>
      <c r="M77" s="44">
        <f t="shared" si="3"/>
        <v>20.426512400260489</v>
      </c>
    </row>
    <row r="78" spans="1:13" ht="15" customHeight="1" x14ac:dyDescent="0.3">
      <c r="A78" s="42" t="s">
        <v>77</v>
      </c>
      <c r="B78" s="43">
        <v>23.308228605044718</v>
      </c>
      <c r="C78" s="42" t="s">
        <v>77</v>
      </c>
      <c r="D78" s="43">
        <v>18.43</v>
      </c>
      <c r="E78" s="42" t="s">
        <v>77</v>
      </c>
      <c r="F78" s="43">
        <v>26.311395948597433</v>
      </c>
      <c r="G78" s="42" t="s">
        <v>77</v>
      </c>
      <c r="H78" s="43">
        <v>20.864873457451559</v>
      </c>
      <c r="I78" s="42" t="s">
        <v>77</v>
      </c>
      <c r="J78" s="43">
        <v>13.511850983433355</v>
      </c>
      <c r="K78" s="47">
        <v>76</v>
      </c>
      <c r="L78" s="44">
        <f t="shared" si="2"/>
        <v>20.485269798905414</v>
      </c>
      <c r="M78" s="44">
        <f t="shared" si="3"/>
        <v>23.308228605044718</v>
      </c>
    </row>
    <row r="79" spans="1:13" ht="15" customHeight="1" x14ac:dyDescent="0.3">
      <c r="A79" s="45" t="s">
        <v>78</v>
      </c>
      <c r="B79" s="46">
        <v>29.027036966787655</v>
      </c>
      <c r="C79" s="45" t="s">
        <v>78</v>
      </c>
      <c r="D79" s="46">
        <v>23.91</v>
      </c>
      <c r="E79" s="45" t="s">
        <v>78</v>
      </c>
      <c r="F79" s="46">
        <v>23.500499807851099</v>
      </c>
      <c r="G79" s="45" t="s">
        <v>78</v>
      </c>
      <c r="H79" s="46">
        <v>18.528796910052353</v>
      </c>
      <c r="I79" s="45" t="s">
        <v>78</v>
      </c>
      <c r="J79" s="46">
        <v>23.224000746676651</v>
      </c>
      <c r="K79" s="34">
        <v>77</v>
      </c>
      <c r="L79" s="44">
        <f t="shared" si="2"/>
        <v>23.638066886273553</v>
      </c>
      <c r="M79" s="44">
        <f t="shared" si="3"/>
        <v>29.027036966787655</v>
      </c>
    </row>
    <row r="80" spans="1:13" ht="15" customHeight="1" x14ac:dyDescent="0.3">
      <c r="A80" s="42" t="s">
        <v>107</v>
      </c>
      <c r="B80" s="43">
        <v>30.272888882104755</v>
      </c>
      <c r="C80" s="42" t="s">
        <v>107</v>
      </c>
      <c r="D80" s="43">
        <v>21.43</v>
      </c>
      <c r="E80" s="42" t="s">
        <v>107</v>
      </c>
      <c r="F80" s="43">
        <v>30.098309577879494</v>
      </c>
      <c r="G80" s="42" t="s">
        <v>107</v>
      </c>
      <c r="H80" s="43">
        <v>25.333720246114282</v>
      </c>
      <c r="I80" s="42" t="s">
        <v>107</v>
      </c>
      <c r="J80" s="43">
        <v>23.131339682370712</v>
      </c>
      <c r="K80" s="47">
        <v>78</v>
      </c>
      <c r="L80" s="44">
        <f t="shared" si="2"/>
        <v>26.053251677693851</v>
      </c>
      <c r="M80" s="44">
        <f t="shared" si="3"/>
        <v>30.272888882104755</v>
      </c>
    </row>
    <row r="81" spans="1:13" ht="15" customHeight="1" x14ac:dyDescent="0.3">
      <c r="A81" s="45" t="s">
        <v>79</v>
      </c>
      <c r="B81" s="46">
        <v>58.7595716623212</v>
      </c>
      <c r="C81" s="45" t="s">
        <v>79</v>
      </c>
      <c r="D81" s="46">
        <v>42.57</v>
      </c>
      <c r="E81" s="45" t="s">
        <v>79</v>
      </c>
      <c r="F81" s="46">
        <v>31.930739569596135</v>
      </c>
      <c r="G81" s="45" t="s">
        <v>79</v>
      </c>
      <c r="H81" s="46">
        <v>30.310558281983567</v>
      </c>
      <c r="I81" s="45" t="s">
        <v>79</v>
      </c>
      <c r="J81" s="46">
        <v>39.049911299742519</v>
      </c>
      <c r="K81" s="34">
        <v>79</v>
      </c>
      <c r="L81" s="44">
        <f t="shared" si="2"/>
        <v>40.524156162728687</v>
      </c>
      <c r="M81" s="44">
        <f t="shared" si="3"/>
        <v>58.7595716623212</v>
      </c>
    </row>
    <row r="82" spans="1:13" ht="15" customHeight="1" x14ac:dyDescent="0.3">
      <c r="A82" s="42" t="s">
        <v>108</v>
      </c>
      <c r="B82" s="43">
        <v>35.624444466461483</v>
      </c>
      <c r="C82" s="42" t="s">
        <v>108</v>
      </c>
      <c r="D82" s="43">
        <v>29.57</v>
      </c>
      <c r="E82" s="42" t="s">
        <v>108</v>
      </c>
      <c r="F82" s="43">
        <v>35.023661963500743</v>
      </c>
      <c r="G82" s="42" t="s">
        <v>108</v>
      </c>
      <c r="H82" s="43">
        <v>29.132111112565408</v>
      </c>
      <c r="I82" s="42" t="s">
        <v>108</v>
      </c>
      <c r="J82" s="43">
        <v>20.835202468097432</v>
      </c>
      <c r="K82" s="47">
        <v>80</v>
      </c>
      <c r="L82" s="44">
        <f t="shared" si="2"/>
        <v>30.03708400212501</v>
      </c>
      <c r="M82" s="44">
        <f t="shared" si="3"/>
        <v>35.624444466461483</v>
      </c>
    </row>
    <row r="83" spans="1:13" ht="15" customHeight="1" x14ac:dyDescent="0.3">
      <c r="A83" s="50" t="s">
        <v>80</v>
      </c>
      <c r="B83" s="51">
        <v>8.9015860273100564</v>
      </c>
      <c r="C83" s="52" t="s">
        <v>80</v>
      </c>
      <c r="D83" s="51">
        <v>7.13</v>
      </c>
      <c r="E83" s="52" t="s">
        <v>80</v>
      </c>
      <c r="F83" s="51">
        <v>12.933715887442064</v>
      </c>
      <c r="G83" s="52" t="s">
        <v>80</v>
      </c>
      <c r="H83" s="51">
        <v>151.51696046910305</v>
      </c>
      <c r="I83" s="52" t="s">
        <v>80</v>
      </c>
      <c r="J83" s="51" t="s">
        <v>114</v>
      </c>
      <c r="K83" s="34">
        <v>81</v>
      </c>
      <c r="L83" s="44">
        <f t="shared" si="2"/>
        <v>45.120565595963797</v>
      </c>
      <c r="M83" s="44">
        <f t="shared" si="3"/>
        <v>8.9015860273100564</v>
      </c>
    </row>
    <row r="84" spans="1:13" ht="15" customHeight="1" x14ac:dyDescent="0.3">
      <c r="A84" s="42" t="s">
        <v>81</v>
      </c>
      <c r="B84" s="43">
        <v>23.870715920618657</v>
      </c>
      <c r="C84" s="42" t="s">
        <v>81</v>
      </c>
      <c r="D84" s="43">
        <v>20.309999999999999</v>
      </c>
      <c r="E84" s="42" t="s">
        <v>81</v>
      </c>
      <c r="F84" s="43">
        <v>24.557848782255352</v>
      </c>
      <c r="G84" s="42" t="s">
        <v>81</v>
      </c>
      <c r="H84" s="43">
        <v>54.100890702658283</v>
      </c>
      <c r="I84" s="42" t="s">
        <v>81</v>
      </c>
      <c r="J84" s="43">
        <v>75.044460768276664</v>
      </c>
      <c r="K84" s="47">
        <v>82</v>
      </c>
      <c r="L84" s="44">
        <f t="shared" si="2"/>
        <v>39.576783234761784</v>
      </c>
      <c r="M84" s="44">
        <f t="shared" si="3"/>
        <v>23.870715920618657</v>
      </c>
    </row>
    <row r="85" spans="1:13" ht="15" customHeight="1" x14ac:dyDescent="0.3">
      <c r="A85" s="45" t="s">
        <v>82</v>
      </c>
      <c r="B85" s="46">
        <v>17.719960257577117</v>
      </c>
      <c r="C85" s="45" t="s">
        <v>82</v>
      </c>
      <c r="D85" s="46">
        <v>18.97</v>
      </c>
      <c r="E85" s="45" t="s">
        <v>82</v>
      </c>
      <c r="F85" s="46">
        <v>18.11576168642625</v>
      </c>
      <c r="G85" s="45" t="s">
        <v>82</v>
      </c>
      <c r="H85" s="46">
        <v>15.615757182290551</v>
      </c>
      <c r="I85" s="45" t="s">
        <v>82</v>
      </c>
      <c r="J85" s="46">
        <v>13.682958847212921</v>
      </c>
      <c r="K85" s="34">
        <v>83</v>
      </c>
      <c r="L85" s="44">
        <f t="shared" si="2"/>
        <v>16.820887594701368</v>
      </c>
      <c r="M85" s="44">
        <f t="shared" si="3"/>
        <v>17.719960257577117</v>
      </c>
    </row>
    <row r="86" spans="1:13" ht="15" customHeight="1" x14ac:dyDescent="0.3">
      <c r="A86" s="42" t="s">
        <v>83</v>
      </c>
      <c r="B86" s="43">
        <v>15.74000688834273</v>
      </c>
      <c r="C86" s="42" t="s">
        <v>83</v>
      </c>
      <c r="D86" s="43">
        <v>14</v>
      </c>
      <c r="E86" s="42" t="s">
        <v>83</v>
      </c>
      <c r="F86" s="43">
        <v>14.57533134983573</v>
      </c>
      <c r="G86" s="42" t="s">
        <v>83</v>
      </c>
      <c r="H86" s="43">
        <v>13.935129560836987</v>
      </c>
      <c r="I86" s="42" t="s">
        <v>83</v>
      </c>
      <c r="J86" s="43">
        <v>19.214000911921232</v>
      </c>
      <c r="K86" s="47">
        <v>84</v>
      </c>
      <c r="L86" s="44">
        <f t="shared" si="2"/>
        <v>15.492893742187338</v>
      </c>
      <c r="M86" s="44">
        <f t="shared" si="3"/>
        <v>15.74000688834273</v>
      </c>
    </row>
    <row r="87" spans="1:13" ht="15" customHeight="1" x14ac:dyDescent="0.3">
      <c r="A87" s="45" t="s">
        <v>84</v>
      </c>
      <c r="B87" s="46">
        <v>13.163776578702118</v>
      </c>
      <c r="C87" s="45" t="s">
        <v>84</v>
      </c>
      <c r="D87" s="46">
        <v>10.78</v>
      </c>
      <c r="E87" s="45" t="s">
        <v>84</v>
      </c>
      <c r="F87" s="46">
        <v>16.286461807180039</v>
      </c>
      <c r="G87" s="45" t="s">
        <v>84</v>
      </c>
      <c r="H87" s="46">
        <v>16.057916480288469</v>
      </c>
      <c r="I87" s="45" t="s">
        <v>84</v>
      </c>
      <c r="J87" s="46">
        <v>15.872707616521406</v>
      </c>
      <c r="K87" s="34">
        <v>85</v>
      </c>
      <c r="L87" s="44">
        <f t="shared" si="2"/>
        <v>14.432172496538408</v>
      </c>
      <c r="M87" s="44">
        <f t="shared" si="3"/>
        <v>13.163776578702118</v>
      </c>
    </row>
    <row r="88" spans="1:13" ht="15" customHeight="1" x14ac:dyDescent="0.3">
      <c r="A88" s="42" t="s">
        <v>85</v>
      </c>
      <c r="B88" s="43">
        <v>27.532251778605968</v>
      </c>
      <c r="C88" s="42" t="s">
        <v>85</v>
      </c>
      <c r="D88" s="43">
        <v>13.78</v>
      </c>
      <c r="E88" s="42" t="s">
        <v>85</v>
      </c>
      <c r="F88" s="43">
        <v>20.010903950151302</v>
      </c>
      <c r="G88" s="42" t="s">
        <v>85</v>
      </c>
      <c r="H88" s="43">
        <v>14.959966111754222</v>
      </c>
      <c r="I88" s="42" t="s">
        <v>85</v>
      </c>
      <c r="J88" s="43">
        <v>14.863418712658744</v>
      </c>
      <c r="K88" s="47">
        <v>86</v>
      </c>
      <c r="L88" s="44">
        <f t="shared" si="2"/>
        <v>18.229308110634047</v>
      </c>
      <c r="M88" s="44">
        <f t="shared" si="3"/>
        <v>27.532251778605968</v>
      </c>
    </row>
    <row r="89" spans="1:13" ht="15" customHeight="1" x14ac:dyDescent="0.3">
      <c r="A89" s="45">
        <v>1</v>
      </c>
      <c r="B89" s="46">
        <v>16.55136853584359</v>
      </c>
      <c r="C89" s="45" t="s">
        <v>86</v>
      </c>
      <c r="D89" s="46">
        <v>14.14</v>
      </c>
      <c r="E89" s="45" t="s">
        <v>86</v>
      </c>
      <c r="F89" s="46">
        <v>15.716560424147559</v>
      </c>
      <c r="G89" s="45" t="s">
        <v>86</v>
      </c>
      <c r="H89" s="46">
        <v>14.239697162971012</v>
      </c>
      <c r="I89" s="45" t="s">
        <v>86</v>
      </c>
      <c r="J89" s="46">
        <v>10.016951412686893</v>
      </c>
      <c r="K89" s="34">
        <v>87</v>
      </c>
      <c r="L89" s="44">
        <f t="shared" si="2"/>
        <v>14.132915507129812</v>
      </c>
      <c r="M89" s="44">
        <f t="shared" si="3"/>
        <v>16.55136853584359</v>
      </c>
    </row>
    <row r="90" spans="1:13" ht="15" customHeight="1" x14ac:dyDescent="0.3">
      <c r="A90" s="42" t="s">
        <v>87</v>
      </c>
      <c r="B90" s="43">
        <v>15.79</v>
      </c>
      <c r="C90" s="42" t="s">
        <v>87</v>
      </c>
      <c r="D90" s="43">
        <v>15.79</v>
      </c>
      <c r="E90" s="42" t="s">
        <v>87</v>
      </c>
      <c r="F90" s="43">
        <v>23.307439989418139</v>
      </c>
      <c r="G90" s="42" t="s">
        <v>87</v>
      </c>
      <c r="H90" s="43">
        <v>15.579846684039186</v>
      </c>
      <c r="I90" s="42" t="s">
        <v>87</v>
      </c>
      <c r="J90" s="43">
        <v>13.976853769159066</v>
      </c>
      <c r="K90" s="47">
        <v>88</v>
      </c>
      <c r="L90" s="44">
        <f t="shared" si="2"/>
        <v>16.888828088523276</v>
      </c>
      <c r="M90" s="44">
        <f t="shared" si="3"/>
        <v>15.79</v>
      </c>
    </row>
    <row r="91" spans="1:13" ht="15" customHeight="1" x14ac:dyDescent="0.3">
      <c r="A91" s="45" t="s">
        <v>88</v>
      </c>
      <c r="B91" s="46">
        <v>24.650859005124381</v>
      </c>
      <c r="C91" s="45" t="s">
        <v>88</v>
      </c>
      <c r="D91" s="46">
        <v>21.49</v>
      </c>
      <c r="E91" s="45" t="s">
        <v>88</v>
      </c>
      <c r="F91" s="46">
        <v>19.230894665901484</v>
      </c>
      <c r="G91" s="45" t="s">
        <v>88</v>
      </c>
      <c r="H91" s="46">
        <v>18.794437101429068</v>
      </c>
      <c r="I91" s="45" t="s">
        <v>88</v>
      </c>
      <c r="J91" s="46">
        <v>16.368509763762198</v>
      </c>
      <c r="K91" s="34">
        <v>89</v>
      </c>
      <c r="L91" s="44">
        <f t="shared" si="2"/>
        <v>20.106940107243428</v>
      </c>
      <c r="M91" s="44">
        <f t="shared" si="3"/>
        <v>24.650859005124381</v>
      </c>
    </row>
    <row r="92" spans="1:13" ht="15" customHeight="1" x14ac:dyDescent="0.3">
      <c r="A92" s="42" t="s">
        <v>89</v>
      </c>
      <c r="B92" s="43">
        <v>29.100436380042847</v>
      </c>
      <c r="C92" s="42" t="s">
        <v>89</v>
      </c>
      <c r="D92" s="43">
        <v>23.71</v>
      </c>
      <c r="E92" s="42" t="s">
        <v>89</v>
      </c>
      <c r="F92" s="43">
        <v>22.56348244188294</v>
      </c>
      <c r="G92" s="42" t="s">
        <v>89</v>
      </c>
      <c r="H92" s="43">
        <v>20.36790695576742</v>
      </c>
      <c r="I92" s="42" t="s">
        <v>89</v>
      </c>
      <c r="J92" s="43">
        <v>17.599496911561822</v>
      </c>
      <c r="K92" s="47">
        <v>90</v>
      </c>
      <c r="L92" s="44">
        <f t="shared" si="2"/>
        <v>22.668264537851009</v>
      </c>
      <c r="M92" s="44">
        <f t="shared" si="3"/>
        <v>29.100436380042847</v>
      </c>
    </row>
    <row r="93" spans="1:13" ht="15" customHeight="1" x14ac:dyDescent="0.3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5" customHeight="1" x14ac:dyDescent="0.3">
      <c r="C94" s="1"/>
      <c r="D94" s="1"/>
      <c r="E94" s="1"/>
      <c r="H94" s="1"/>
      <c r="I94" s="1"/>
      <c r="J94" s="1"/>
      <c r="K94" s="1"/>
    </row>
    <row r="95" spans="1:13" ht="15" customHeight="1" x14ac:dyDescent="0.3">
      <c r="C95" s="1"/>
      <c r="D95" s="1"/>
      <c r="E95" s="1"/>
      <c r="H95" s="1"/>
      <c r="I95" s="1"/>
      <c r="J95" s="1"/>
      <c r="K95" s="1"/>
    </row>
    <row r="96" spans="1:13" ht="15" customHeight="1" x14ac:dyDescent="0.3">
      <c r="C96" s="1"/>
      <c r="D96" s="1"/>
      <c r="E96" s="1"/>
      <c r="H96" s="1"/>
      <c r="I96" s="1"/>
      <c r="J96" s="1"/>
      <c r="K96" s="1"/>
    </row>
    <row r="97" spans="1:11" ht="15" customHeight="1" x14ac:dyDescent="0.3">
      <c r="A97" s="1"/>
      <c r="B97" s="1"/>
      <c r="C97" s="1"/>
      <c r="D97" s="1"/>
      <c r="E97" s="1"/>
      <c r="H97" s="1"/>
      <c r="I97" s="1"/>
      <c r="J97" s="1"/>
      <c r="K97" s="1"/>
    </row>
    <row r="98" spans="1:11" ht="15" customHeight="1" x14ac:dyDescent="0.3">
      <c r="A98" s="1"/>
      <c r="B98" s="1"/>
      <c r="C98" s="1"/>
      <c r="D98" s="1"/>
      <c r="E98" s="1"/>
      <c r="H98" s="1"/>
      <c r="I98" s="1"/>
      <c r="J98" s="1"/>
      <c r="K98" s="1"/>
    </row>
    <row r="99" spans="1:11" ht="15" customHeight="1" x14ac:dyDescent="0.3">
      <c r="A99" s="1"/>
      <c r="B99" s="1"/>
      <c r="C99" s="1"/>
      <c r="D99" s="1"/>
      <c r="E99" s="1"/>
      <c r="H99" s="1"/>
      <c r="I99" s="1"/>
      <c r="J99" s="1"/>
      <c r="K99" s="1"/>
    </row>
    <row r="100" spans="1:11" ht="15" customHeight="1" x14ac:dyDescent="0.3">
      <c r="A100" s="1"/>
      <c r="B100" s="1"/>
      <c r="C100" s="1"/>
      <c r="D100" s="1"/>
      <c r="E100" s="1"/>
      <c r="H100" s="1"/>
      <c r="I100" s="1"/>
      <c r="J100" s="1"/>
      <c r="K100" s="1"/>
    </row>
    <row r="101" spans="1:11" ht="15" customHeight="1" x14ac:dyDescent="0.3">
      <c r="A101" s="1"/>
      <c r="B101" s="1"/>
      <c r="C101" s="1"/>
      <c r="D101" s="1"/>
      <c r="E101" s="1"/>
      <c r="H101" s="1"/>
      <c r="I101" s="1"/>
      <c r="J101" s="1"/>
      <c r="K101" s="1"/>
    </row>
    <row r="102" spans="1:11" ht="15" customHeight="1" x14ac:dyDescent="0.3">
      <c r="A102" s="1"/>
      <c r="B102" s="1"/>
      <c r="C102" s="1"/>
      <c r="D102" s="1"/>
      <c r="E102" s="1"/>
      <c r="H102" s="1"/>
      <c r="I102" s="1"/>
      <c r="J102" s="1"/>
      <c r="K102" s="1"/>
    </row>
    <row r="103" spans="1:11" ht="15" customHeight="1" x14ac:dyDescent="0.3">
      <c r="A103" s="1"/>
      <c r="B103" s="1"/>
      <c r="C103" s="1"/>
      <c r="D103" s="1"/>
      <c r="E103" s="1"/>
      <c r="H103" s="1"/>
      <c r="I103" s="1"/>
      <c r="J103" s="1"/>
      <c r="K103" s="1"/>
    </row>
    <row r="104" spans="1:11" ht="15" customHeight="1" x14ac:dyDescent="0.3">
      <c r="A104" s="1"/>
      <c r="B104" s="1"/>
      <c r="C104" s="1"/>
      <c r="D104" s="1"/>
      <c r="E104" s="1"/>
      <c r="H104" s="1"/>
      <c r="I104" s="1"/>
      <c r="J104" s="1"/>
      <c r="K104" s="1"/>
    </row>
    <row r="105" spans="1:11" ht="15" customHeight="1" x14ac:dyDescent="0.3">
      <c r="A105" s="1"/>
      <c r="B105" s="1"/>
      <c r="C105" s="1"/>
      <c r="D105" s="1"/>
      <c r="E105" s="1"/>
      <c r="H105" s="1"/>
      <c r="I105" s="1"/>
      <c r="J105" s="1"/>
      <c r="K105" s="1"/>
    </row>
    <row r="106" spans="1:11" ht="15" customHeight="1" x14ac:dyDescent="0.3">
      <c r="A106" s="1"/>
      <c r="B106" s="1"/>
      <c r="C106" s="1"/>
      <c r="D106" s="1"/>
      <c r="E106" s="1"/>
      <c r="H106" s="1"/>
      <c r="I106" s="1"/>
      <c r="J106" s="1"/>
      <c r="K106" s="1"/>
    </row>
    <row r="107" spans="1:11" ht="15" customHeight="1" x14ac:dyDescent="0.3">
      <c r="A107" s="1"/>
      <c r="B107" s="1"/>
      <c r="C107" s="1"/>
      <c r="D107" s="1"/>
      <c r="E107" s="1"/>
      <c r="H107" s="1"/>
      <c r="I107" s="1"/>
      <c r="J107" s="1"/>
      <c r="K107" s="1"/>
    </row>
    <row r="108" spans="1:11" ht="15" customHeight="1" x14ac:dyDescent="0.3">
      <c r="A108" s="1"/>
      <c r="B108" s="1"/>
      <c r="C108" s="1"/>
      <c r="D108" s="1"/>
      <c r="E108" s="1"/>
      <c r="H108" s="1"/>
      <c r="I108" s="1"/>
      <c r="J108" s="1"/>
      <c r="K108" s="1"/>
    </row>
    <row r="109" spans="1:11" ht="15" customHeight="1" x14ac:dyDescent="0.3">
      <c r="A109" s="1"/>
      <c r="B109" s="1"/>
      <c r="C109" s="1"/>
      <c r="D109" s="1"/>
      <c r="E109" s="1"/>
      <c r="H109" s="1"/>
      <c r="I109" s="1"/>
      <c r="J109" s="1"/>
      <c r="K109" s="1"/>
    </row>
    <row r="110" spans="1:11" ht="15" customHeight="1" x14ac:dyDescent="0.3">
      <c r="A110" s="1"/>
      <c r="B110" s="1"/>
      <c r="C110" s="1"/>
      <c r="D110" s="1"/>
      <c r="E110" s="1"/>
      <c r="H110" s="1"/>
      <c r="I110" s="1"/>
      <c r="J110" s="1"/>
      <c r="K110" s="1"/>
    </row>
    <row r="111" spans="1:11" ht="15" customHeight="1" x14ac:dyDescent="0.3">
      <c r="A111" s="1"/>
      <c r="B111" s="1"/>
      <c r="C111" s="1"/>
      <c r="D111" s="1"/>
      <c r="E111" s="1"/>
      <c r="H111" s="1"/>
      <c r="I111" s="1"/>
      <c r="J111" s="1"/>
      <c r="K111" s="1"/>
    </row>
    <row r="112" spans="1:11" ht="15" customHeight="1" x14ac:dyDescent="0.3">
      <c r="A112" s="1"/>
      <c r="B112" s="1"/>
      <c r="C112" s="1"/>
      <c r="D112" s="1"/>
      <c r="E112" s="1"/>
      <c r="H112" s="1"/>
      <c r="I112" s="1"/>
      <c r="J112" s="1"/>
      <c r="K112" s="1"/>
    </row>
    <row r="113" spans="1:11" ht="15" customHeight="1" x14ac:dyDescent="0.3">
      <c r="A113" s="1"/>
      <c r="B113" s="1"/>
      <c r="C113" s="1"/>
      <c r="D113" s="1"/>
      <c r="E113" s="1"/>
      <c r="H113" s="1"/>
      <c r="I113" s="1"/>
      <c r="J113" s="1"/>
      <c r="K113" s="1"/>
    </row>
    <row r="114" spans="1:11" ht="15" customHeight="1" x14ac:dyDescent="0.3">
      <c r="A114" s="1"/>
      <c r="B114" s="1"/>
      <c r="C114" s="1"/>
      <c r="D114" s="1"/>
      <c r="E114" s="1"/>
      <c r="H114" s="1"/>
      <c r="I114" s="1"/>
      <c r="J114" s="1"/>
      <c r="K114" s="1"/>
    </row>
    <row r="115" spans="1:11" ht="15" customHeight="1" x14ac:dyDescent="0.3">
      <c r="A115" s="1"/>
      <c r="B115" s="1"/>
      <c r="C115" s="1"/>
      <c r="D115" s="1"/>
      <c r="E115" s="1"/>
      <c r="H115" s="1"/>
      <c r="I115" s="1"/>
      <c r="J115" s="1"/>
      <c r="K115" s="1"/>
    </row>
    <row r="116" spans="1:11" ht="15" customHeight="1" x14ac:dyDescent="0.3">
      <c r="A116" s="1"/>
      <c r="B116" s="1"/>
      <c r="C116" s="1"/>
      <c r="D116" s="1"/>
      <c r="E116" s="1"/>
      <c r="H116" s="1"/>
      <c r="I116" s="1"/>
      <c r="J116" s="1"/>
      <c r="K116" s="1"/>
    </row>
    <row r="117" spans="1:11" ht="15" customHeight="1" x14ac:dyDescent="0.3">
      <c r="A117" s="1"/>
      <c r="B117" s="1"/>
      <c r="C117" s="1"/>
      <c r="D117" s="1"/>
      <c r="E117" s="1"/>
      <c r="H117" s="1"/>
      <c r="I117" s="1"/>
      <c r="J117" s="1"/>
      <c r="K117" s="1"/>
    </row>
    <row r="118" spans="1:11" ht="15" customHeight="1" x14ac:dyDescent="0.3">
      <c r="A118" s="1"/>
      <c r="B118" s="1"/>
      <c r="C118" s="1"/>
      <c r="D118" s="1"/>
      <c r="E118" s="1"/>
      <c r="H118" s="1"/>
      <c r="I118" s="1"/>
      <c r="J118" s="1"/>
      <c r="K118" s="1"/>
    </row>
    <row r="119" spans="1:11" ht="15" customHeight="1" x14ac:dyDescent="0.3">
      <c r="A119" s="1"/>
      <c r="B119" s="1"/>
      <c r="C119" s="1"/>
      <c r="D119" s="1"/>
      <c r="E119" s="1"/>
      <c r="H119" s="1"/>
      <c r="I119" s="1"/>
      <c r="J119" s="1"/>
      <c r="K119" s="1"/>
    </row>
    <row r="120" spans="1:11" ht="15" customHeight="1" x14ac:dyDescent="0.3">
      <c r="A120" s="1"/>
      <c r="B120" s="1"/>
      <c r="C120" s="1"/>
      <c r="D120" s="1"/>
      <c r="E120" s="1"/>
      <c r="H120" s="1"/>
      <c r="I120" s="1"/>
      <c r="J120" s="1"/>
      <c r="K120" s="1"/>
    </row>
    <row r="121" spans="1:11" ht="15" customHeight="1" x14ac:dyDescent="0.3">
      <c r="A121" s="1"/>
      <c r="B121" s="1"/>
      <c r="C121" s="1"/>
      <c r="D121" s="1"/>
      <c r="E121" s="1"/>
      <c r="H121" s="1"/>
      <c r="I121" s="1"/>
      <c r="J121" s="1"/>
      <c r="K121" s="1"/>
    </row>
    <row r="122" spans="1:11" ht="15" customHeight="1" x14ac:dyDescent="0.3">
      <c r="A122" s="1"/>
      <c r="B122" s="1"/>
      <c r="C122" s="1"/>
      <c r="D122" s="1"/>
      <c r="E122" s="1"/>
      <c r="H122" s="1"/>
      <c r="I122" s="1"/>
      <c r="J122" s="1"/>
      <c r="K122" s="1"/>
    </row>
    <row r="123" spans="1:11" ht="15" customHeight="1" x14ac:dyDescent="0.3">
      <c r="A123" s="1"/>
      <c r="B123" s="1"/>
      <c r="C123" s="1"/>
      <c r="D123" s="1"/>
      <c r="E123" s="1"/>
      <c r="H123" s="1"/>
      <c r="I123" s="1"/>
      <c r="J123" s="1"/>
      <c r="K123" s="1"/>
    </row>
    <row r="124" spans="1:11" ht="15" customHeight="1" x14ac:dyDescent="0.3">
      <c r="A124" s="1"/>
      <c r="B124" s="1"/>
      <c r="C124" s="1"/>
      <c r="D124" s="1"/>
      <c r="E124" s="1"/>
      <c r="H124" s="1"/>
      <c r="I124" s="1"/>
      <c r="J124" s="1"/>
      <c r="K124" s="1"/>
    </row>
    <row r="125" spans="1:11" ht="15" customHeight="1" x14ac:dyDescent="0.3">
      <c r="A125" s="1"/>
      <c r="B125" s="1"/>
      <c r="C125" s="1"/>
      <c r="D125" s="1"/>
      <c r="E125" s="1"/>
      <c r="H125" s="1"/>
      <c r="I125" s="1"/>
      <c r="J125" s="1"/>
      <c r="K125" s="1"/>
    </row>
    <row r="126" spans="1:11" ht="15" customHeight="1" x14ac:dyDescent="0.3">
      <c r="A126" s="1"/>
      <c r="B126" s="1"/>
      <c r="C126" s="1"/>
      <c r="D126" s="1"/>
      <c r="E126" s="1"/>
      <c r="H126" s="1"/>
      <c r="I126" s="1"/>
      <c r="J126" s="1"/>
      <c r="K126" s="1"/>
    </row>
    <row r="127" spans="1:11" ht="15" customHeight="1" x14ac:dyDescent="0.3">
      <c r="A127" s="1"/>
      <c r="B127" s="1"/>
      <c r="C127" s="1"/>
      <c r="D127" s="1"/>
      <c r="E127" s="1"/>
      <c r="H127" s="1"/>
      <c r="I127" s="1"/>
      <c r="J127" s="1"/>
      <c r="K127" s="1"/>
    </row>
    <row r="128" spans="1:11" ht="15" customHeight="1" x14ac:dyDescent="0.3">
      <c r="A128" s="1"/>
      <c r="B128" s="1"/>
      <c r="C128" s="1"/>
      <c r="D128" s="1"/>
      <c r="E128" s="1"/>
      <c r="H128" s="1"/>
      <c r="I128" s="1"/>
      <c r="J128" s="1"/>
      <c r="K128" s="1"/>
    </row>
    <row r="129" spans="1:11" ht="15" customHeight="1" x14ac:dyDescent="0.3">
      <c r="A129" s="1"/>
      <c r="B129" s="1"/>
      <c r="C129" s="1"/>
      <c r="D129" s="1"/>
      <c r="E129" s="1"/>
      <c r="H129" s="1"/>
      <c r="I129" s="1"/>
      <c r="J129" s="1"/>
      <c r="K129" s="1"/>
    </row>
    <row r="130" spans="1:11" ht="15" customHeight="1" x14ac:dyDescent="0.3">
      <c r="A130" s="1"/>
      <c r="B130" s="1"/>
      <c r="C130" s="1"/>
      <c r="D130" s="1"/>
      <c r="E130" s="1"/>
      <c r="H130" s="1"/>
      <c r="I130" s="1"/>
      <c r="J130" s="1"/>
      <c r="K130" s="1"/>
    </row>
    <row r="131" spans="1:11" ht="15" customHeight="1" x14ac:dyDescent="0.3">
      <c r="A131" s="1"/>
      <c r="B131" s="1"/>
      <c r="C131" s="1"/>
      <c r="D131" s="1"/>
      <c r="E131" s="1"/>
      <c r="H131" s="1"/>
      <c r="I131" s="1"/>
      <c r="J131" s="1"/>
      <c r="K131" s="1"/>
    </row>
    <row r="132" spans="1:11" ht="15" customHeight="1" x14ac:dyDescent="0.3">
      <c r="A132" s="1"/>
      <c r="B132" s="1"/>
      <c r="C132" s="1"/>
      <c r="D132" s="1"/>
      <c r="E132" s="1"/>
      <c r="H132" s="1"/>
      <c r="I132" s="1"/>
      <c r="J132" s="1"/>
      <c r="K132" s="1"/>
    </row>
    <row r="133" spans="1:11" ht="15" customHeight="1" x14ac:dyDescent="0.3">
      <c r="A133" s="1"/>
      <c r="B133" s="1"/>
      <c r="C133" s="1"/>
      <c r="D133" s="1"/>
      <c r="E133" s="1"/>
      <c r="H133" s="1"/>
      <c r="I133" s="1"/>
      <c r="J133" s="1"/>
      <c r="K133" s="1"/>
    </row>
    <row r="134" spans="1:11" ht="15" customHeight="1" x14ac:dyDescent="0.3">
      <c r="A134" s="1"/>
      <c r="B134" s="1"/>
      <c r="C134" s="1"/>
      <c r="D134" s="1"/>
      <c r="E134" s="1"/>
      <c r="H134" s="1"/>
      <c r="I134" s="1"/>
      <c r="J134" s="1"/>
      <c r="K134" s="1"/>
    </row>
    <row r="135" spans="1:11" ht="15" customHeight="1" x14ac:dyDescent="0.3">
      <c r="A135" s="1"/>
      <c r="B135" s="1"/>
      <c r="C135" s="1"/>
      <c r="D135" s="1"/>
      <c r="E135" s="1"/>
      <c r="H135" s="1"/>
      <c r="I135" s="1"/>
      <c r="J135" s="1"/>
      <c r="K135" s="1"/>
    </row>
    <row r="136" spans="1:11" ht="15" customHeight="1" x14ac:dyDescent="0.3">
      <c r="A136" s="1"/>
      <c r="B136" s="1"/>
      <c r="C136" s="1"/>
      <c r="D136" s="1"/>
      <c r="E136" s="1"/>
      <c r="H136" s="1"/>
      <c r="I136" s="1"/>
      <c r="J136" s="1"/>
      <c r="K136" s="1"/>
    </row>
    <row r="137" spans="1:11" ht="15" customHeight="1" x14ac:dyDescent="0.3">
      <c r="A137" s="1"/>
      <c r="B137" s="1"/>
      <c r="C137" s="1"/>
      <c r="D137" s="1"/>
      <c r="E137" s="1"/>
      <c r="H137" s="1"/>
      <c r="I137" s="1"/>
      <c r="J137" s="1"/>
      <c r="K137" s="1"/>
    </row>
    <row r="138" spans="1:11" ht="15" customHeight="1" x14ac:dyDescent="0.3">
      <c r="A138" s="1"/>
      <c r="B138" s="1"/>
      <c r="C138" s="1"/>
      <c r="D138" s="1"/>
      <c r="E138" s="1"/>
      <c r="H138" s="1"/>
      <c r="I138" s="1"/>
      <c r="J138" s="1"/>
      <c r="K138" s="1"/>
    </row>
    <row r="139" spans="1:11" ht="15" customHeight="1" x14ac:dyDescent="0.3">
      <c r="A139" s="1"/>
      <c r="B139" s="1"/>
      <c r="C139" s="1"/>
      <c r="D139" s="1"/>
      <c r="E139" s="1"/>
      <c r="H139" s="1"/>
      <c r="I139" s="1"/>
      <c r="J139" s="1"/>
      <c r="K139" s="1"/>
    </row>
    <row r="140" spans="1:11" ht="15" customHeight="1" x14ac:dyDescent="0.3">
      <c r="A140" s="1"/>
      <c r="B140" s="1"/>
      <c r="C140" s="1"/>
      <c r="D140" s="1"/>
      <c r="E140" s="1"/>
      <c r="H140" s="1"/>
      <c r="I140" s="1"/>
      <c r="J140" s="1"/>
      <c r="K140" s="1"/>
    </row>
    <row r="141" spans="1:11" ht="15" customHeight="1" x14ac:dyDescent="0.3">
      <c r="A141" s="1"/>
      <c r="B141" s="1"/>
      <c r="C141" s="1"/>
      <c r="D141" s="1"/>
      <c r="E141" s="1"/>
      <c r="H141" s="1"/>
      <c r="I141" s="1"/>
      <c r="J141" s="1"/>
      <c r="K141" s="1"/>
    </row>
    <row r="142" spans="1:11" ht="15" customHeight="1" x14ac:dyDescent="0.3">
      <c r="A142" s="1"/>
      <c r="B142" s="1"/>
      <c r="C142" s="1"/>
      <c r="D142" s="1"/>
      <c r="E142" s="1"/>
      <c r="H142" s="1"/>
      <c r="I142" s="1"/>
      <c r="J142" s="1"/>
      <c r="K142" s="1"/>
    </row>
    <row r="143" spans="1:11" ht="15" customHeight="1" x14ac:dyDescent="0.3">
      <c r="A143" s="1"/>
      <c r="B143" s="1"/>
      <c r="C143" s="1"/>
      <c r="D143" s="1"/>
      <c r="E143" s="1"/>
      <c r="H143" s="1"/>
      <c r="I143" s="1"/>
      <c r="J143" s="1"/>
      <c r="K143" s="1"/>
    </row>
    <row r="144" spans="1:11" ht="15" customHeight="1" x14ac:dyDescent="0.3">
      <c r="A144" s="1"/>
      <c r="B144" s="1"/>
      <c r="C144" s="1"/>
      <c r="D144" s="1"/>
      <c r="E144" s="1"/>
      <c r="H144" s="1"/>
      <c r="I144" s="1"/>
      <c r="J144" s="1"/>
      <c r="K144" s="1"/>
    </row>
    <row r="145" spans="1:11" ht="15" customHeight="1" x14ac:dyDescent="0.3">
      <c r="A145" s="1"/>
      <c r="B145" s="1"/>
      <c r="C145" s="1"/>
      <c r="D145" s="1"/>
      <c r="E145" s="1"/>
      <c r="H145" s="1"/>
      <c r="I145" s="1"/>
      <c r="J145" s="1"/>
      <c r="K145" s="1"/>
    </row>
    <row r="146" spans="1:11" ht="15" customHeight="1" x14ac:dyDescent="0.3">
      <c r="A146" s="1"/>
      <c r="B146" s="1"/>
      <c r="C146" s="1"/>
      <c r="D146" s="1"/>
      <c r="E146" s="1"/>
      <c r="H146" s="1"/>
      <c r="I146" s="1"/>
      <c r="J146" s="1"/>
      <c r="K146" s="1"/>
    </row>
    <row r="147" spans="1:11" ht="15" customHeight="1" x14ac:dyDescent="0.3">
      <c r="A147" s="1"/>
      <c r="B147" s="1"/>
      <c r="C147" s="1"/>
      <c r="D147" s="1"/>
      <c r="E147" s="1"/>
      <c r="H147" s="1"/>
      <c r="I147" s="1"/>
      <c r="J147" s="1"/>
      <c r="K147" s="1"/>
    </row>
    <row r="148" spans="1:11" ht="15" customHeight="1" x14ac:dyDescent="0.3">
      <c r="A148" s="1"/>
      <c r="B148" s="1"/>
      <c r="C148" s="1"/>
      <c r="D148" s="1"/>
      <c r="E148" s="1"/>
      <c r="H148" s="1"/>
      <c r="I148" s="1"/>
      <c r="J148" s="1"/>
      <c r="K148" s="1"/>
    </row>
    <row r="149" spans="1:11" ht="15" customHeight="1" x14ac:dyDescent="0.3">
      <c r="A149" s="1"/>
      <c r="B149" s="1"/>
      <c r="C149" s="1"/>
      <c r="D149" s="1"/>
      <c r="E149" s="1"/>
      <c r="H149" s="1"/>
      <c r="I149" s="1"/>
      <c r="J149" s="1"/>
      <c r="K149" s="1"/>
    </row>
    <row r="150" spans="1:11" ht="15" customHeight="1" x14ac:dyDescent="0.3">
      <c r="A150" s="1"/>
      <c r="B150" s="1"/>
      <c r="C150" s="1"/>
      <c r="D150" s="1"/>
      <c r="E150" s="1"/>
      <c r="H150" s="1"/>
      <c r="I150" s="1"/>
      <c r="J150" s="1"/>
      <c r="K150" s="1"/>
    </row>
    <row r="151" spans="1:11" ht="15" customHeight="1" x14ac:dyDescent="0.3">
      <c r="A151" s="1"/>
      <c r="B151" s="1"/>
      <c r="C151" s="1"/>
      <c r="D151" s="1"/>
      <c r="E151" s="1"/>
      <c r="H151" s="1"/>
      <c r="I151" s="1"/>
      <c r="J151" s="1"/>
      <c r="K151" s="1"/>
    </row>
    <row r="152" spans="1:11" ht="15" customHeight="1" x14ac:dyDescent="0.3">
      <c r="A152" s="1"/>
      <c r="B152" s="1"/>
      <c r="C152" s="1"/>
      <c r="D152" s="1"/>
      <c r="E152" s="1"/>
      <c r="H152" s="1"/>
      <c r="I152" s="1"/>
      <c r="J152" s="1"/>
      <c r="K152" s="1"/>
    </row>
    <row r="153" spans="1:11" ht="15" customHeight="1" x14ac:dyDescent="0.3">
      <c r="A153" s="1"/>
      <c r="B153" s="1"/>
      <c r="C153" s="1"/>
      <c r="D153" s="1"/>
      <c r="E153" s="1"/>
      <c r="H153" s="1"/>
      <c r="I153" s="1"/>
      <c r="J153" s="1"/>
      <c r="K153" s="1"/>
    </row>
    <row r="154" spans="1:11" ht="15" customHeight="1" x14ac:dyDescent="0.3">
      <c r="A154" s="1"/>
      <c r="B154" s="1"/>
      <c r="C154" s="1"/>
      <c r="D154" s="1"/>
      <c r="E154" s="1"/>
      <c r="H154" s="1"/>
      <c r="I154" s="1"/>
      <c r="J154" s="1"/>
      <c r="K154" s="1"/>
    </row>
    <row r="155" spans="1:11" ht="15" customHeight="1" x14ac:dyDescent="0.3">
      <c r="A155" s="1"/>
      <c r="B155" s="1"/>
      <c r="C155" s="1"/>
      <c r="D155" s="1"/>
      <c r="E155" s="1"/>
      <c r="H155" s="1"/>
      <c r="I155" s="1"/>
      <c r="J155" s="1"/>
      <c r="K155" s="1"/>
    </row>
    <row r="156" spans="1:11" ht="15" customHeight="1" x14ac:dyDescent="0.3">
      <c r="A156" s="1"/>
      <c r="B156" s="1"/>
      <c r="C156" s="1"/>
      <c r="D156" s="1"/>
      <c r="E156" s="1"/>
      <c r="H156" s="1"/>
      <c r="I156" s="1"/>
      <c r="J156" s="1"/>
      <c r="K156" s="1"/>
    </row>
    <row r="157" spans="1:11" ht="15" customHeight="1" x14ac:dyDescent="0.3">
      <c r="A157" s="1"/>
      <c r="B157" s="1"/>
      <c r="C157" s="1"/>
      <c r="D157" s="1"/>
      <c r="E157" s="1"/>
      <c r="H157" s="1"/>
      <c r="I157" s="1"/>
      <c r="J157" s="1"/>
      <c r="K157" s="1"/>
    </row>
    <row r="158" spans="1:11" ht="15" customHeight="1" x14ac:dyDescent="0.3">
      <c r="A158" s="1"/>
      <c r="B158" s="1"/>
      <c r="C158" s="1"/>
      <c r="D158" s="1"/>
      <c r="E158" s="1"/>
      <c r="H158" s="1"/>
      <c r="I158" s="1"/>
      <c r="J158" s="1"/>
      <c r="K158" s="1"/>
    </row>
    <row r="159" spans="1:11" ht="15" customHeight="1" x14ac:dyDescent="0.3">
      <c r="A159" s="1"/>
      <c r="B159" s="1"/>
      <c r="C159" s="1"/>
      <c r="D159" s="1"/>
      <c r="E159" s="1"/>
      <c r="H159" s="1"/>
      <c r="I159" s="1"/>
      <c r="J159" s="1"/>
      <c r="K159" s="1"/>
    </row>
    <row r="160" spans="1:11" ht="15" customHeight="1" x14ac:dyDescent="0.3">
      <c r="A160" s="1"/>
      <c r="B160" s="1"/>
      <c r="C160" s="1"/>
      <c r="D160" s="1"/>
      <c r="E160" s="1"/>
      <c r="H160" s="1"/>
      <c r="I160" s="1"/>
      <c r="J160" s="1"/>
      <c r="K160" s="1"/>
    </row>
    <row r="161" spans="1:11" ht="15" customHeight="1" x14ac:dyDescent="0.3">
      <c r="A161" s="1"/>
      <c r="B161" s="1"/>
      <c r="C161" s="1"/>
      <c r="D161" s="1"/>
      <c r="E161" s="1"/>
      <c r="H161" s="1"/>
      <c r="I161" s="1"/>
      <c r="J161" s="1"/>
      <c r="K161" s="1"/>
    </row>
    <row r="162" spans="1:11" ht="15" customHeight="1" x14ac:dyDescent="0.3">
      <c r="A162" s="1"/>
      <c r="B162" s="1"/>
      <c r="C162" s="1"/>
      <c r="D162" s="1"/>
      <c r="E162" s="1"/>
      <c r="H162" s="1"/>
      <c r="I162" s="1"/>
      <c r="J162" s="1"/>
      <c r="K162" s="1"/>
    </row>
    <row r="163" spans="1:11" ht="15" customHeight="1" x14ac:dyDescent="0.3">
      <c r="A163" s="1"/>
      <c r="B163" s="1"/>
      <c r="C163" s="1"/>
      <c r="D163" s="1"/>
      <c r="E163" s="1"/>
      <c r="H163" s="1"/>
      <c r="I163" s="1"/>
      <c r="J163" s="1"/>
      <c r="K163" s="1"/>
    </row>
    <row r="164" spans="1:11" ht="15" customHeight="1" x14ac:dyDescent="0.3">
      <c r="A164" s="1"/>
      <c r="B164" s="1"/>
      <c r="C164" s="1"/>
      <c r="D164" s="1"/>
      <c r="E164" s="1"/>
      <c r="H164" s="1"/>
      <c r="I164" s="1"/>
      <c r="J164" s="1"/>
      <c r="K164" s="1"/>
    </row>
    <row r="165" spans="1:11" ht="15" customHeight="1" x14ac:dyDescent="0.3">
      <c r="A165" s="1"/>
      <c r="B165" s="1"/>
      <c r="C165" s="1"/>
      <c r="D165" s="1"/>
      <c r="E165" s="1"/>
      <c r="H165" s="1"/>
      <c r="I165" s="1"/>
      <c r="J165" s="1"/>
      <c r="K165" s="1"/>
    </row>
    <row r="166" spans="1:11" ht="15" customHeight="1" x14ac:dyDescent="0.3">
      <c r="A166" s="1"/>
      <c r="B166" s="1"/>
      <c r="C166" s="1"/>
      <c r="D166" s="1"/>
      <c r="E166" s="1"/>
      <c r="H166" s="1"/>
      <c r="I166" s="1"/>
      <c r="J166" s="1"/>
      <c r="K166" s="1"/>
    </row>
    <row r="167" spans="1:11" ht="15" customHeight="1" x14ac:dyDescent="0.3">
      <c r="A167" s="1"/>
      <c r="B167" s="1"/>
      <c r="C167" s="1"/>
      <c r="D167" s="1"/>
      <c r="E167" s="1"/>
      <c r="H167" s="1"/>
      <c r="I167" s="1"/>
      <c r="J167" s="1"/>
      <c r="K167" s="1"/>
    </row>
    <row r="168" spans="1:11" ht="15" customHeight="1" x14ac:dyDescent="0.3">
      <c r="A168" s="1"/>
      <c r="B168" s="1"/>
      <c r="C168" s="1"/>
      <c r="D168" s="1"/>
      <c r="E168" s="1"/>
      <c r="H168" s="1"/>
      <c r="I168" s="1"/>
      <c r="J168" s="1"/>
      <c r="K168" s="1"/>
    </row>
    <row r="169" spans="1:11" ht="15" customHeight="1" x14ac:dyDescent="0.3">
      <c r="A169" s="1"/>
      <c r="B169" s="1"/>
      <c r="C169" s="1"/>
      <c r="D169" s="1"/>
      <c r="E169" s="1"/>
      <c r="H169" s="1"/>
      <c r="I169" s="1"/>
      <c r="J169" s="1"/>
      <c r="K169" s="1"/>
    </row>
    <row r="170" spans="1:11" ht="15" customHeight="1" x14ac:dyDescent="0.3">
      <c r="A170" s="1"/>
      <c r="B170" s="1"/>
      <c r="C170" s="1"/>
      <c r="D170" s="1"/>
      <c r="E170" s="1"/>
      <c r="H170" s="1"/>
      <c r="I170" s="1"/>
      <c r="J170" s="1"/>
      <c r="K170" s="1"/>
    </row>
    <row r="171" spans="1:11" ht="15" customHeight="1" x14ac:dyDescent="0.3">
      <c r="A171" s="1"/>
      <c r="B171" s="1"/>
      <c r="C171" s="1"/>
      <c r="D171" s="1"/>
      <c r="E171" s="1"/>
      <c r="H171" s="1"/>
      <c r="I171" s="1"/>
      <c r="J171" s="1"/>
      <c r="K171" s="1"/>
    </row>
    <row r="172" spans="1:11" ht="15" customHeight="1" x14ac:dyDescent="0.3">
      <c r="A172" s="1"/>
      <c r="B172" s="1"/>
      <c r="C172" s="1"/>
      <c r="D172" s="1"/>
      <c r="E172" s="1"/>
      <c r="H172" s="1"/>
      <c r="I172" s="1"/>
      <c r="J172" s="1"/>
      <c r="K172" s="1"/>
    </row>
    <row r="173" spans="1:11" ht="15" customHeight="1" x14ac:dyDescent="0.3">
      <c r="A173" s="1"/>
      <c r="B173" s="1"/>
      <c r="C173" s="1"/>
      <c r="D173" s="1"/>
      <c r="E173" s="1"/>
      <c r="H173" s="1"/>
      <c r="I173" s="1"/>
      <c r="J173" s="1"/>
      <c r="K173" s="1"/>
    </row>
    <row r="174" spans="1:11" ht="15" customHeight="1" x14ac:dyDescent="0.3">
      <c r="A174" s="1"/>
      <c r="B174" s="1"/>
      <c r="C174" s="1"/>
      <c r="D174" s="1"/>
      <c r="E174" s="1"/>
      <c r="H174" s="1"/>
      <c r="I174" s="1"/>
      <c r="J174" s="1"/>
      <c r="K174" s="1"/>
    </row>
    <row r="175" spans="1:11" ht="15" customHeight="1" x14ac:dyDescent="0.3">
      <c r="A175" s="1"/>
      <c r="B175" s="1"/>
      <c r="C175" s="1"/>
      <c r="D175" s="1"/>
      <c r="E175" s="1"/>
      <c r="H175" s="1"/>
      <c r="I175" s="1"/>
      <c r="J175" s="1"/>
      <c r="K175" s="1"/>
    </row>
    <row r="176" spans="1:11" ht="15" customHeight="1" x14ac:dyDescent="0.3">
      <c r="A176" s="1"/>
      <c r="B176" s="1"/>
      <c r="C176" s="1"/>
      <c r="D176" s="1"/>
      <c r="E176" s="1"/>
      <c r="H176" s="1"/>
      <c r="I176" s="1"/>
      <c r="J176" s="1"/>
      <c r="K176" s="1"/>
    </row>
    <row r="177" spans="1:11" ht="15" customHeight="1" x14ac:dyDescent="0.3">
      <c r="A177" s="1"/>
      <c r="B177" s="1"/>
      <c r="C177" s="1"/>
      <c r="D177" s="1"/>
      <c r="E177" s="1"/>
      <c r="H177" s="1"/>
      <c r="I177" s="1"/>
      <c r="J177" s="1"/>
      <c r="K177" s="1"/>
    </row>
    <row r="178" spans="1:11" ht="15" customHeight="1" x14ac:dyDescent="0.3">
      <c r="A178" s="1"/>
      <c r="B178" s="1"/>
      <c r="C178" s="1"/>
      <c r="D178" s="1"/>
      <c r="E178" s="1"/>
      <c r="H178" s="1"/>
      <c r="I178" s="1"/>
      <c r="J178" s="1"/>
      <c r="K178" s="1"/>
    </row>
    <row r="179" spans="1:11" ht="15" customHeight="1" x14ac:dyDescent="0.3">
      <c r="A179" s="1"/>
      <c r="B179" s="1"/>
      <c r="C179" s="1"/>
      <c r="D179" s="1"/>
      <c r="E179" s="1"/>
      <c r="H179" s="1"/>
      <c r="I179" s="1"/>
      <c r="J179" s="1"/>
      <c r="K179" s="1"/>
    </row>
    <row r="180" spans="1:11" ht="15" customHeight="1" x14ac:dyDescent="0.3">
      <c r="A180" s="1"/>
      <c r="B180" s="1"/>
      <c r="C180" s="1"/>
      <c r="D180" s="1"/>
      <c r="E180" s="1"/>
      <c r="H180" s="1"/>
      <c r="I180" s="1"/>
      <c r="J180" s="1"/>
      <c r="K180" s="1"/>
    </row>
    <row r="181" spans="1:11" ht="15" customHeight="1" x14ac:dyDescent="0.3">
      <c r="A181" s="1"/>
      <c r="B181" s="1"/>
      <c r="C181" s="1"/>
      <c r="D181" s="1"/>
      <c r="E181" s="1"/>
      <c r="H181" s="1"/>
      <c r="I181" s="1"/>
      <c r="J181" s="1"/>
      <c r="K181" s="1"/>
    </row>
    <row r="182" spans="1:11" ht="15" customHeight="1" x14ac:dyDescent="0.3">
      <c r="A182" s="1"/>
      <c r="B182" s="1"/>
      <c r="C182" s="1"/>
      <c r="D182" s="1"/>
      <c r="E182" s="1"/>
      <c r="H182" s="1"/>
      <c r="I182" s="1"/>
      <c r="J182" s="1"/>
      <c r="K182" s="1"/>
    </row>
    <row r="183" spans="1:11" ht="15" customHeight="1" x14ac:dyDescent="0.3">
      <c r="A183" s="1"/>
      <c r="B183" s="1"/>
      <c r="C183" s="1"/>
      <c r="D183" s="1"/>
      <c r="E183" s="1"/>
      <c r="H183" s="1"/>
      <c r="I183" s="1"/>
      <c r="J183" s="1"/>
      <c r="K183" s="1"/>
    </row>
    <row r="184" spans="1:11" ht="15" customHeight="1" x14ac:dyDescent="0.3">
      <c r="A184" s="1"/>
      <c r="B184" s="1"/>
      <c r="C184" s="1"/>
      <c r="D184" s="1"/>
      <c r="E184" s="1"/>
      <c r="H184" s="1"/>
      <c r="I184" s="1"/>
      <c r="J184" s="1"/>
      <c r="K184" s="1"/>
    </row>
    <row r="185" spans="1:11" ht="15" customHeight="1" x14ac:dyDescent="0.3">
      <c r="A185" s="1"/>
      <c r="B185" s="1"/>
      <c r="C185" s="1"/>
      <c r="D185" s="1"/>
      <c r="E185" s="1"/>
      <c r="H185" s="1"/>
      <c r="I185" s="1"/>
      <c r="J185" s="1"/>
      <c r="K185" s="1"/>
    </row>
    <row r="186" spans="1:11" ht="15" customHeight="1" x14ac:dyDescent="0.3">
      <c r="A186" s="1"/>
      <c r="B186" s="1"/>
      <c r="C186" s="1"/>
      <c r="D186" s="1"/>
      <c r="E186" s="1"/>
      <c r="H186" s="1"/>
      <c r="I186" s="1"/>
      <c r="J186" s="1"/>
      <c r="K186" s="1"/>
    </row>
    <row r="187" spans="1:11" ht="15" customHeight="1" x14ac:dyDescent="0.3">
      <c r="A187" s="1"/>
      <c r="B187" s="1"/>
      <c r="C187" s="1"/>
      <c r="D187" s="1"/>
      <c r="E187" s="1"/>
      <c r="H187" s="1"/>
      <c r="I187" s="1"/>
      <c r="J187" s="1"/>
      <c r="K187" s="1"/>
    </row>
    <row r="188" spans="1:11" ht="15" customHeight="1" x14ac:dyDescent="0.3">
      <c r="A188" s="1"/>
      <c r="B188" s="1"/>
      <c r="C188" s="1"/>
      <c r="D188" s="1"/>
      <c r="E188" s="1"/>
      <c r="H188" s="1"/>
      <c r="I188" s="1"/>
      <c r="J188" s="1"/>
      <c r="K188" s="1"/>
    </row>
    <row r="189" spans="1:11" ht="15" customHeight="1" x14ac:dyDescent="0.3">
      <c r="A189" s="1"/>
      <c r="B189" s="1"/>
      <c r="C189" s="1"/>
      <c r="D189" s="1"/>
      <c r="E189" s="1"/>
      <c r="H189" s="1"/>
      <c r="I189" s="1"/>
      <c r="J189" s="1"/>
      <c r="K189" s="1"/>
    </row>
  </sheetData>
  <sheetProtection algorithmName="SHA-512" hashValue="Vt8egjazIYsUTcRdOPtDY76gUj85htfQUvkrewCWxJGEN806Z7Y+I07aFxF4c2FFt/4MIz15GsgXQuWh7bt0dg==" saltValue="52T1mH1z2Cu0NlAAHY0w3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showRowColHeaders="0" workbookViewId="0">
      <selection activeCell="A26" sqref="A26:XFD1048576"/>
    </sheetView>
  </sheetViews>
  <sheetFormatPr defaultColWidth="0" defaultRowHeight="14" zeroHeight="1" x14ac:dyDescent="0.3"/>
  <cols>
    <col min="1" max="11" width="9.1640625" customWidth="1"/>
    <col min="12" max="12" width="9.58203125" customWidth="1"/>
    <col min="13" max="16384" width="9.1640625" hidden="1"/>
  </cols>
  <sheetData>
    <row r="1" x14ac:dyDescent="0.3"/>
    <row r="2" x14ac:dyDescent="0.3"/>
    <row r="3" x14ac:dyDescent="0.3"/>
    <row r="4" x14ac:dyDescent="0.3"/>
    <row r="5" x14ac:dyDescent="0.3"/>
    <row r="6" x14ac:dyDescent="0.3"/>
    <row r="7" x14ac:dyDescent="0.3"/>
    <row r="8" x14ac:dyDescent="0.3"/>
    <row r="9" x14ac:dyDescent="0.3"/>
    <row r="10" x14ac:dyDescent="0.3"/>
    <row r="11" x14ac:dyDescent="0.3"/>
    <row r="12" x14ac:dyDescent="0.3"/>
    <row r="13" x14ac:dyDescent="0.3"/>
    <row r="14" x14ac:dyDescent="0.3"/>
    <row r="15" x14ac:dyDescent="0.3"/>
    <row r="16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</sheetData>
  <sheetProtection password="8805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2"/>
  <sheetViews>
    <sheetView showGridLines="0" showRowColHeaders="0" tabSelected="1" workbookViewId="0">
      <selection activeCell="D1" sqref="D1"/>
    </sheetView>
  </sheetViews>
  <sheetFormatPr defaultColWidth="0" defaultRowHeight="14" zeroHeight="1" x14ac:dyDescent="0.3"/>
  <cols>
    <col min="1" max="1" width="4" style="9" customWidth="1"/>
    <col min="2" max="2" width="9" style="9" customWidth="1"/>
    <col min="3" max="3" width="24.83203125" style="9" customWidth="1"/>
    <col min="4" max="4" width="13.4140625" style="9" customWidth="1"/>
    <col min="5" max="5" width="12.4140625" style="9" customWidth="1"/>
    <col min="6" max="6" width="14.4140625" style="9" customWidth="1"/>
    <col min="7" max="7" width="9.58203125" style="9" customWidth="1"/>
    <col min="8" max="16" width="9" style="9" customWidth="1"/>
    <col min="17" max="17" width="1.25" style="9" customWidth="1"/>
    <col min="18" max="39" width="9" style="9" customWidth="1"/>
    <col min="40" max="16384" width="9" style="9" hidden="1"/>
  </cols>
  <sheetData>
    <row r="1" spans="1:39" s="6" customFormat="1" ht="15.5" x14ac:dyDescent="0.35">
      <c r="A1" s="2" t="s">
        <v>117</v>
      </c>
      <c r="B1" s="2"/>
      <c r="C1" s="2"/>
      <c r="D1" s="2"/>
      <c r="E1" s="2"/>
      <c r="F1" s="2"/>
      <c r="G1" s="2"/>
      <c r="H1" s="2"/>
      <c r="I1" s="4" t="s">
        <v>109</v>
      </c>
      <c r="J1" s="2"/>
      <c r="K1" s="2"/>
      <c r="L1" s="4" t="s">
        <v>110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5" x14ac:dyDescent="0.35">
      <c r="A2" s="3"/>
      <c r="B2" s="3"/>
      <c r="C2" s="3"/>
      <c r="D2" s="3"/>
      <c r="E2" s="3"/>
      <c r="F2" s="3"/>
      <c r="G2" s="3"/>
      <c r="H2" s="3"/>
      <c r="I2" s="7"/>
      <c r="J2" s="3"/>
      <c r="K2" s="3"/>
      <c r="L2" s="7"/>
      <c r="M2" s="3"/>
      <c r="N2" s="3"/>
      <c r="O2" s="3"/>
      <c r="P2" s="3"/>
      <c r="Q2" s="3"/>
    </row>
    <row r="3" spans="1:39" s="8" customFormat="1" ht="15.5" x14ac:dyDescent="0.35">
      <c r="A3" s="3"/>
      <c r="B3" s="3"/>
      <c r="C3" s="3"/>
      <c r="D3" s="3"/>
      <c r="E3" s="3"/>
      <c r="F3" s="3"/>
      <c r="G3" s="3"/>
      <c r="H3" s="3"/>
      <c r="I3" s="7"/>
      <c r="J3" s="3"/>
      <c r="K3" s="3"/>
      <c r="L3" s="7"/>
      <c r="M3" s="3"/>
      <c r="N3" s="3"/>
      <c r="O3" s="3"/>
      <c r="P3" s="3"/>
      <c r="Q3" s="3"/>
    </row>
    <row r="4" spans="1:39" s="8" customFormat="1" ht="15.5" x14ac:dyDescent="0.35">
      <c r="A4" s="3"/>
      <c r="B4" s="3"/>
      <c r="C4" s="3"/>
      <c r="D4" s="3"/>
      <c r="E4" s="3"/>
      <c r="F4" s="3"/>
      <c r="G4" s="48"/>
      <c r="H4" s="3"/>
      <c r="I4" s="7"/>
      <c r="J4" s="3"/>
      <c r="K4" s="3"/>
      <c r="L4" s="7"/>
      <c r="M4" s="3"/>
      <c r="N4" s="3"/>
      <c r="O4" s="3"/>
      <c r="P4" s="3"/>
      <c r="Q4" s="3"/>
    </row>
    <row r="5" spans="1:39" s="8" customFormat="1" ht="15.5" x14ac:dyDescent="0.35">
      <c r="A5" s="3"/>
      <c r="B5" s="3"/>
      <c r="C5" s="3"/>
      <c r="D5" s="3"/>
      <c r="E5" s="3"/>
      <c r="F5" s="3"/>
      <c r="G5" s="48"/>
      <c r="H5" s="3"/>
      <c r="I5" s="7"/>
      <c r="J5" s="3"/>
      <c r="K5" s="3"/>
      <c r="L5" s="7"/>
      <c r="M5" s="3"/>
      <c r="N5" s="3"/>
      <c r="O5" s="3"/>
      <c r="P5" s="3"/>
      <c r="Q5" s="3"/>
    </row>
    <row r="6" spans="1:39" s="8" customFormat="1" ht="15.5" x14ac:dyDescent="0.35">
      <c r="A6" s="3"/>
      <c r="B6" s="3"/>
      <c r="C6" s="3"/>
      <c r="D6" s="3"/>
      <c r="E6" s="3"/>
      <c r="F6" s="3"/>
      <c r="G6" s="48"/>
      <c r="H6" s="3"/>
      <c r="I6" s="7"/>
      <c r="J6" s="3"/>
      <c r="K6" s="3"/>
      <c r="L6" s="7"/>
      <c r="M6" s="3"/>
      <c r="N6" s="3"/>
      <c r="O6" s="3"/>
      <c r="P6" s="3"/>
      <c r="Q6" s="3"/>
    </row>
    <row r="7" spans="1:39" x14ac:dyDescent="0.3"/>
    <row r="8" spans="1:39" ht="28" x14ac:dyDescent="0.6">
      <c r="C8" s="5"/>
      <c r="D8" s="5"/>
      <c r="E8" s="49" t="s">
        <v>112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39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39" ht="14.5" thickBot="1" x14ac:dyDescent="0.35"/>
    <row r="11" spans="1:39" x14ac:dyDescent="0.3">
      <c r="A11" s="10"/>
      <c r="B11" s="11"/>
      <c r="C11" s="12"/>
      <c r="D11" s="12"/>
      <c r="E11" s="12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39" x14ac:dyDescent="0.3">
      <c r="A12" s="10"/>
      <c r="B12" s="15"/>
      <c r="C12" s="16"/>
      <c r="D12" s="16"/>
      <c r="E12" s="16"/>
      <c r="F12" s="16"/>
      <c r="G12" s="1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39" x14ac:dyDescent="0.3">
      <c r="A13" s="10"/>
      <c r="B13" s="15" t="s">
        <v>91</v>
      </c>
      <c r="C13" s="18"/>
      <c r="D13" s="18"/>
      <c r="E13" s="16"/>
      <c r="F13" s="16"/>
      <c r="G13" s="1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39" x14ac:dyDescent="0.3">
      <c r="A14" s="10"/>
      <c r="B14" s="15"/>
      <c r="C14" s="16"/>
      <c r="D14" s="16"/>
      <c r="E14" s="16"/>
      <c r="F14" s="16"/>
      <c r="G14" s="1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39" x14ac:dyDescent="0.3">
      <c r="A15" s="10"/>
      <c r="B15" s="15"/>
      <c r="C15" s="16"/>
      <c r="D15" s="16"/>
      <c r="E15" s="16"/>
      <c r="F15" s="16"/>
      <c r="G15" s="1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39" ht="14.5" thickBot="1" x14ac:dyDescent="0.35">
      <c r="A16" s="10"/>
      <c r="B16" s="15"/>
      <c r="C16" s="16"/>
      <c r="D16" s="19" t="s">
        <v>2</v>
      </c>
      <c r="E16" s="19"/>
      <c r="F16" s="19" t="s">
        <v>105</v>
      </c>
      <c r="G16" s="1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39" ht="14.5" thickBot="1" x14ac:dyDescent="0.35">
      <c r="A17" s="10"/>
      <c r="B17" s="15" t="s">
        <v>90</v>
      </c>
      <c r="C17" s="16"/>
      <c r="D17" s="20">
        <f>VLOOKUP(Decision,evebit!$K$4:$M$92,3)</f>
        <v>15.117650173548792</v>
      </c>
      <c r="E17" s="16"/>
      <c r="F17" s="20">
        <f>VLOOKUP(Decision,evebit!$K$4:$M$92,2)</f>
        <v>13.917309959887209</v>
      </c>
      <c r="G17" s="17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39" ht="14.5" thickBot="1" x14ac:dyDescent="0.35">
      <c r="A18" s="10"/>
      <c r="B18" s="15"/>
      <c r="C18" s="16"/>
      <c r="D18" s="16"/>
      <c r="E18" s="16"/>
      <c r="F18" s="16"/>
      <c r="G18" s="1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39" ht="14.5" thickBot="1" x14ac:dyDescent="0.35">
      <c r="A19" s="10"/>
      <c r="B19" s="15" t="s">
        <v>115</v>
      </c>
      <c r="C19" s="16"/>
      <c r="D19" s="16"/>
      <c r="E19" s="16"/>
      <c r="F19" s="21">
        <v>3930</v>
      </c>
      <c r="G19" s="1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39" ht="14.5" thickBot="1" x14ac:dyDescent="0.35">
      <c r="A20" s="10"/>
      <c r="B20" s="15"/>
      <c r="C20" s="16"/>
      <c r="D20" s="16"/>
      <c r="E20" s="16"/>
      <c r="F20" s="16"/>
      <c r="G20" s="17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39" ht="14.5" thickBot="1" x14ac:dyDescent="0.35">
      <c r="A21" s="10"/>
      <c r="B21" s="15" t="s">
        <v>101</v>
      </c>
      <c r="C21" s="16"/>
      <c r="D21" s="16"/>
      <c r="E21" s="16"/>
      <c r="F21" s="22">
        <v>3</v>
      </c>
      <c r="G21" s="17" t="s">
        <v>102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39" ht="14.5" thickBot="1" x14ac:dyDescent="0.35">
      <c r="A22" s="10"/>
      <c r="B22" s="15"/>
      <c r="C22" s="16"/>
      <c r="D22" s="16"/>
      <c r="E22" s="16"/>
      <c r="F22" s="19"/>
      <c r="G22" s="1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4.5" thickBot="1" x14ac:dyDescent="0.35">
      <c r="A23" s="10"/>
      <c r="B23" s="15" t="s">
        <v>103</v>
      </c>
      <c r="C23" s="16"/>
      <c r="D23" s="16"/>
      <c r="E23" s="16"/>
      <c r="F23" s="22">
        <v>70</v>
      </c>
      <c r="G23" s="23" t="s">
        <v>97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4.5" thickBot="1" x14ac:dyDescent="0.35">
      <c r="A24" s="10"/>
      <c r="B24" s="15"/>
      <c r="C24" s="16"/>
      <c r="D24" s="16"/>
      <c r="E24" s="16"/>
      <c r="F24" s="16"/>
      <c r="G24" s="1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4.5" thickBot="1" x14ac:dyDescent="0.35">
      <c r="A25" s="10"/>
      <c r="B25" s="15" t="s">
        <v>116</v>
      </c>
      <c r="C25" s="16"/>
      <c r="D25" s="16"/>
      <c r="E25" s="16"/>
      <c r="F25" s="24">
        <f>$F$19/(1+$F$23/100)^$F$21</f>
        <v>799.91858335029519</v>
      </c>
      <c r="G25" s="1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4.5" thickBot="1" x14ac:dyDescent="0.35">
      <c r="A26" s="10"/>
      <c r="B26" s="15"/>
      <c r="C26" s="16"/>
      <c r="D26" s="16"/>
      <c r="E26" s="16"/>
      <c r="F26" s="16"/>
      <c r="G26" s="17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4.5" thickBot="1" x14ac:dyDescent="0.35">
      <c r="A27" s="10"/>
      <c r="B27" s="15" t="s">
        <v>92</v>
      </c>
      <c r="C27" s="16"/>
      <c r="D27" s="24">
        <f>MAX($D$17*$F$25,0)</f>
        <v>12092.889310410494</v>
      </c>
      <c r="E27" s="16"/>
      <c r="F27" s="24">
        <f>MAX($F$17*$F$25,0)</f>
        <v>11132.71486715993</v>
      </c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4.5" thickBot="1" x14ac:dyDescent="0.35">
      <c r="A28" s="10"/>
      <c r="B28" s="15"/>
      <c r="C28" s="16"/>
      <c r="D28" s="16"/>
      <c r="E28" s="16"/>
      <c r="F28" s="16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4.5" thickBot="1" x14ac:dyDescent="0.35">
      <c r="A29" s="10"/>
      <c r="B29" s="15" t="s">
        <v>93</v>
      </c>
      <c r="C29" s="16"/>
      <c r="D29" s="16"/>
      <c r="E29" s="25" t="s">
        <v>99</v>
      </c>
      <c r="F29" s="21">
        <v>857</v>
      </c>
      <c r="G29" s="26" t="s">
        <v>98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4.5" thickBot="1" x14ac:dyDescent="0.35">
      <c r="A30" s="10"/>
      <c r="B30" s="15"/>
      <c r="C30" s="16"/>
      <c r="D30" s="16"/>
      <c r="E30" s="16"/>
      <c r="F30" s="19"/>
      <c r="G30" s="17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4.5" thickBot="1" x14ac:dyDescent="0.35">
      <c r="A31" s="10"/>
      <c r="B31" s="15" t="s">
        <v>94</v>
      </c>
      <c r="C31" s="16"/>
      <c r="D31" s="16"/>
      <c r="E31" s="16"/>
      <c r="F31" s="21">
        <v>300</v>
      </c>
      <c r="G31" s="1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4.5" thickBot="1" x14ac:dyDescent="0.35">
      <c r="A32" s="10"/>
      <c r="B32" s="15"/>
      <c r="C32" s="16"/>
      <c r="D32" s="16"/>
      <c r="E32" s="16"/>
      <c r="F32" s="16"/>
      <c r="G32" s="1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ht="16" thickBot="1" x14ac:dyDescent="0.4">
      <c r="A33" s="10"/>
      <c r="B33" s="27" t="s">
        <v>95</v>
      </c>
      <c r="C33" s="16"/>
      <c r="D33" s="24">
        <f>MAX($D$27-$F$29+$F$31,0)</f>
        <v>11535.889310410494</v>
      </c>
      <c r="E33" s="28" t="s">
        <v>104</v>
      </c>
      <c r="F33" s="24">
        <f>MAX($F$27-$F$29+$F$31,0)</f>
        <v>10575.71486715993</v>
      </c>
      <c r="G33" s="29" t="s">
        <v>104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4.5" thickBot="1" x14ac:dyDescent="0.35">
      <c r="A34" s="10"/>
      <c r="B34" s="15"/>
      <c r="C34" s="16"/>
      <c r="D34" s="16"/>
      <c r="E34" s="16"/>
      <c r="F34" s="16"/>
      <c r="G34" s="1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ht="14.5" thickBot="1" x14ac:dyDescent="0.35">
      <c r="A35" s="10"/>
      <c r="B35" s="15" t="s">
        <v>96</v>
      </c>
      <c r="C35" s="16"/>
      <c r="D35" s="16"/>
      <c r="E35" s="16"/>
      <c r="F35" s="22">
        <v>20</v>
      </c>
      <c r="G35" s="23" t="s">
        <v>97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4.5" thickBot="1" x14ac:dyDescent="0.35">
      <c r="A36" s="10"/>
      <c r="B36" s="15"/>
      <c r="C36" s="16"/>
      <c r="D36" s="16"/>
      <c r="E36" s="16"/>
      <c r="F36" s="16"/>
      <c r="G36" s="17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6" thickBot="1" x14ac:dyDescent="0.4">
      <c r="A37" s="10"/>
      <c r="B37" s="27" t="s">
        <v>100</v>
      </c>
      <c r="C37" s="16"/>
      <c r="D37" s="24">
        <f>MAX($D$33*(1-$F$35/100),0)</f>
        <v>9228.7114483283949</v>
      </c>
      <c r="E37" s="28" t="s">
        <v>104</v>
      </c>
      <c r="F37" s="24">
        <f>MAX($F$33*(1-$F$35/100),0)</f>
        <v>8460.5718937279435</v>
      </c>
      <c r="G37" s="29" t="s">
        <v>104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4.5" thickBot="1" x14ac:dyDescent="0.35">
      <c r="A38" s="10"/>
      <c r="B38" s="15"/>
      <c r="C38" s="16"/>
      <c r="D38" s="16"/>
      <c r="E38" s="16"/>
      <c r="F38" s="16"/>
      <c r="G38" s="17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6" thickBot="1" x14ac:dyDescent="0.4">
      <c r="A39" s="10"/>
      <c r="B39" s="30" t="s">
        <v>111</v>
      </c>
      <c r="C39" s="16"/>
      <c r="D39" s="16"/>
      <c r="E39" s="24">
        <f>AVERAGE($D$37,$F$37)</f>
        <v>8844.6416710281701</v>
      </c>
      <c r="F39" s="28" t="s">
        <v>104</v>
      </c>
      <c r="G39" s="17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4.5" thickBot="1" x14ac:dyDescent="0.35">
      <c r="A40" s="10"/>
      <c r="B40" s="31"/>
      <c r="C40" s="32"/>
      <c r="D40" s="32"/>
      <c r="E40" s="32"/>
      <c r="F40" s="32"/>
      <c r="G40" s="3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x14ac:dyDescent="0.3">
      <c r="A41" s="1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x14ac:dyDescent="0.3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x14ac:dyDescent="0.3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x14ac:dyDescent="0.3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x14ac:dyDescent="0.3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x14ac:dyDescent="0.3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x14ac:dyDescent="0.3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x14ac:dyDescent="0.3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0.5" customHeight="1" x14ac:dyDescent="0.3"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6" customHeight="1" x14ac:dyDescent="0.3"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x14ac:dyDescent="0.3"/>
    <row r="52" spans="1:39" s="6" customFormat="1" ht="15.5" x14ac:dyDescent="0.35">
      <c r="A52" s="2" t="s">
        <v>117</v>
      </c>
      <c r="B52" s="2"/>
      <c r="C52" s="2"/>
      <c r="D52" s="2"/>
      <c r="E52" s="2"/>
      <c r="F52" s="2"/>
      <c r="G52" s="2"/>
      <c r="H52" s="2"/>
      <c r="I52" s="4" t="s">
        <v>109</v>
      </c>
      <c r="J52" s="2"/>
      <c r="K52" s="2"/>
      <c r="L52" s="4" t="s">
        <v>110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</sheetData>
  <sheetProtection algorithmName="SHA-512" hashValue="FeFWC8+5Ua7r1njRNTfOWWJ5DR+Ruf4+tT1nA64azUbAvvYmGRKGrO2ydDMCw01lPjzrmqgoFhpwDjcvNYDT/Q==" saltValue="5MGTItp1+yNs7AOImcHbbA==" spinCount="100000" sheet="1" objects="1" scenarios="1"/>
  <mergeCells count="1">
    <mergeCell ref="E8:Q8"/>
  </mergeCells>
  <hyperlinks>
    <hyperlink ref="I1" r:id="rId1" xr:uid="{00000000-0004-0000-0200-000000000000}"/>
    <hyperlink ref="L1" r:id="rId2" xr:uid="{00000000-0004-0000-0200-000001000000}"/>
    <hyperlink ref="I52" r:id="rId3" xr:uid="{00000000-0004-0000-0200-000002000000}"/>
    <hyperlink ref="L52" r:id="rId4" xr:uid="{00000000-0004-0000-0200-000003000000}"/>
  </hyperlinks>
  <pageMargins left="0.7" right="0.7" top="0.75" bottom="0.75" header="0.3" footer="0.3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7" name="Drop Down 2">
              <controlPr defaultSize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88900</xdr:rowOff>
                  </from>
                  <to>
                    <xdr:col>4</xdr:col>
                    <xdr:colOff>508000</xdr:colOff>
                    <xdr:row>13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evebit</vt:lpstr>
      <vt:lpstr>Disclaimer</vt:lpstr>
      <vt:lpstr>Calculation</vt:lpstr>
      <vt:lpstr>Decision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רועי</cp:lastModifiedBy>
  <dcterms:created xsi:type="dcterms:W3CDTF">2017-12-03T17:44:46Z</dcterms:created>
  <dcterms:modified xsi:type="dcterms:W3CDTF">2020-12-19T17:44:14Z</dcterms:modified>
</cp:coreProperties>
</file>