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 firstSheet="1" activeTab="1"/>
  </bookViews>
  <sheets>
    <sheet name="SGA" sheetId="7" state="hidden" r:id="rId1"/>
    <sheet name="Disclaimer" sheetId="3" r:id="rId2"/>
    <sheet name="Operating Expenses Margin" sheetId="2" r:id="rId3"/>
  </sheets>
  <definedNames>
    <definedName name="Decision" localSheetId="0">SGA!$A$97</definedName>
    <definedName name="Decision">#REF!</definedName>
  </definedNames>
  <calcPr calcId="145621"/>
</workbook>
</file>

<file path=xl/calcChain.xml><?xml version="1.0" encoding="utf-8"?>
<calcChain xmlns="http://schemas.openxmlformats.org/spreadsheetml/2006/main">
  <c r="U5" i="7" l="1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4" i="7"/>
  <c r="P96" i="7" l="1"/>
  <c r="Q96" i="7" s="1"/>
  <c r="O96" i="7"/>
  <c r="N96" i="7"/>
  <c r="M96" i="7"/>
  <c r="L96" i="7"/>
  <c r="P95" i="7"/>
  <c r="Q95" i="7" s="1"/>
  <c r="O95" i="7"/>
  <c r="N95" i="7"/>
  <c r="M95" i="7"/>
  <c r="L95" i="7"/>
  <c r="P94" i="7"/>
  <c r="Q94" i="7" s="1"/>
  <c r="O94" i="7"/>
  <c r="N94" i="7"/>
  <c r="M94" i="7"/>
  <c r="L94" i="7"/>
  <c r="P93" i="7"/>
  <c r="Q93" i="7" s="1"/>
  <c r="O93" i="7"/>
  <c r="N93" i="7"/>
  <c r="M93" i="7"/>
  <c r="L93" i="7"/>
  <c r="P92" i="7"/>
  <c r="Q92" i="7" s="1"/>
  <c r="O92" i="7"/>
  <c r="N92" i="7"/>
  <c r="M92" i="7"/>
  <c r="L92" i="7"/>
  <c r="P91" i="7"/>
  <c r="Q91" i="7" s="1"/>
  <c r="O91" i="7"/>
  <c r="N91" i="7"/>
  <c r="M91" i="7"/>
  <c r="L91" i="7"/>
  <c r="P90" i="7"/>
  <c r="Q90" i="7" s="1"/>
  <c r="O90" i="7"/>
  <c r="N90" i="7"/>
  <c r="M90" i="7"/>
  <c r="L90" i="7"/>
  <c r="P89" i="7"/>
  <c r="Q89" i="7" s="1"/>
  <c r="O89" i="7"/>
  <c r="N89" i="7"/>
  <c r="M89" i="7"/>
  <c r="L89" i="7"/>
  <c r="P88" i="7"/>
  <c r="Q88" i="7"/>
  <c r="O88" i="7"/>
  <c r="N88" i="7"/>
  <c r="M88" i="7"/>
  <c r="L88" i="7"/>
  <c r="P87" i="7"/>
  <c r="Q87" i="7" s="1"/>
  <c r="O87" i="7"/>
  <c r="N87" i="7"/>
  <c r="M87" i="7"/>
  <c r="L87" i="7"/>
  <c r="P86" i="7"/>
  <c r="Q86" i="7" s="1"/>
  <c r="O86" i="7"/>
  <c r="N86" i="7"/>
  <c r="M86" i="7"/>
  <c r="L86" i="7"/>
  <c r="P85" i="7"/>
  <c r="Q85" i="7" s="1"/>
  <c r="O85" i="7"/>
  <c r="N85" i="7"/>
  <c r="M85" i="7"/>
  <c r="L85" i="7"/>
  <c r="P84" i="7"/>
  <c r="Q84" i="7" s="1"/>
  <c r="O84" i="7"/>
  <c r="N84" i="7"/>
  <c r="M84" i="7"/>
  <c r="L84" i="7"/>
  <c r="P83" i="7"/>
  <c r="Q83" i="7" s="1"/>
  <c r="O83" i="7"/>
  <c r="N83" i="7"/>
  <c r="M83" i="7"/>
  <c r="L83" i="7"/>
  <c r="P82" i="7"/>
  <c r="Q82" i="7" s="1"/>
  <c r="O82" i="7"/>
  <c r="N82" i="7"/>
  <c r="M82" i="7"/>
  <c r="L82" i="7"/>
  <c r="P81" i="7"/>
  <c r="Q81" i="7" s="1"/>
  <c r="O81" i="7"/>
  <c r="N81" i="7"/>
  <c r="M81" i="7"/>
  <c r="L81" i="7"/>
  <c r="P80" i="7"/>
  <c r="Q80" i="7" s="1"/>
  <c r="O80" i="7"/>
  <c r="N80" i="7"/>
  <c r="M80" i="7"/>
  <c r="L80" i="7"/>
  <c r="P79" i="7"/>
  <c r="Q79" i="7" s="1"/>
  <c r="O79" i="7"/>
  <c r="N79" i="7"/>
  <c r="M79" i="7"/>
  <c r="L79" i="7"/>
  <c r="P78" i="7"/>
  <c r="Q78" i="7" s="1"/>
  <c r="O78" i="7"/>
  <c r="N78" i="7"/>
  <c r="M78" i="7"/>
  <c r="L78" i="7"/>
  <c r="P77" i="7"/>
  <c r="Q77" i="7" s="1"/>
  <c r="O77" i="7"/>
  <c r="N77" i="7"/>
  <c r="M77" i="7"/>
  <c r="L77" i="7"/>
  <c r="P76" i="7"/>
  <c r="Q76" i="7" s="1"/>
  <c r="O76" i="7"/>
  <c r="N76" i="7"/>
  <c r="M76" i="7"/>
  <c r="L76" i="7"/>
  <c r="P75" i="7"/>
  <c r="Q75" i="7" s="1"/>
  <c r="O75" i="7"/>
  <c r="N75" i="7"/>
  <c r="M75" i="7"/>
  <c r="L75" i="7"/>
  <c r="P74" i="7"/>
  <c r="Q74" i="7" s="1"/>
  <c r="O74" i="7"/>
  <c r="N74" i="7"/>
  <c r="M74" i="7"/>
  <c r="L74" i="7"/>
  <c r="P73" i="7"/>
  <c r="Q73" i="7" s="1"/>
  <c r="O73" i="7"/>
  <c r="N73" i="7"/>
  <c r="M73" i="7"/>
  <c r="L73" i="7"/>
  <c r="P72" i="7"/>
  <c r="Q72" i="7" s="1"/>
  <c r="O72" i="7"/>
  <c r="N72" i="7"/>
  <c r="M72" i="7"/>
  <c r="L72" i="7"/>
  <c r="P71" i="7"/>
  <c r="Q71" i="7" s="1"/>
  <c r="O71" i="7"/>
  <c r="N71" i="7"/>
  <c r="M71" i="7"/>
  <c r="L71" i="7"/>
  <c r="P70" i="7"/>
  <c r="Q70" i="7" s="1"/>
  <c r="O70" i="7"/>
  <c r="N70" i="7"/>
  <c r="M70" i="7"/>
  <c r="L70" i="7"/>
  <c r="P69" i="7"/>
  <c r="Q69" i="7" s="1"/>
  <c r="O69" i="7"/>
  <c r="N69" i="7"/>
  <c r="M69" i="7"/>
  <c r="L69" i="7"/>
  <c r="P68" i="7"/>
  <c r="Q68" i="7" s="1"/>
  <c r="O68" i="7"/>
  <c r="N68" i="7"/>
  <c r="M68" i="7"/>
  <c r="L68" i="7"/>
  <c r="P67" i="7"/>
  <c r="Q67" i="7" s="1"/>
  <c r="O67" i="7"/>
  <c r="N67" i="7"/>
  <c r="M67" i="7"/>
  <c r="L67" i="7"/>
  <c r="P66" i="7"/>
  <c r="Q66" i="7" s="1"/>
  <c r="O66" i="7"/>
  <c r="N66" i="7"/>
  <c r="M66" i="7"/>
  <c r="L66" i="7"/>
  <c r="P65" i="7"/>
  <c r="Q65" i="7" s="1"/>
  <c r="O65" i="7"/>
  <c r="N65" i="7"/>
  <c r="M65" i="7"/>
  <c r="L65" i="7"/>
  <c r="P64" i="7"/>
  <c r="Q64" i="7" s="1"/>
  <c r="O64" i="7"/>
  <c r="N64" i="7"/>
  <c r="M64" i="7"/>
  <c r="L64" i="7"/>
  <c r="P63" i="7"/>
  <c r="Q63" i="7" s="1"/>
  <c r="O63" i="7"/>
  <c r="N63" i="7"/>
  <c r="M63" i="7"/>
  <c r="L63" i="7"/>
  <c r="P62" i="7"/>
  <c r="Q62" i="7" s="1"/>
  <c r="O62" i="7"/>
  <c r="N62" i="7"/>
  <c r="M62" i="7"/>
  <c r="L62" i="7"/>
  <c r="P61" i="7"/>
  <c r="Q61" i="7" s="1"/>
  <c r="O61" i="7"/>
  <c r="N61" i="7"/>
  <c r="M61" i="7"/>
  <c r="L61" i="7"/>
  <c r="P60" i="7"/>
  <c r="Q60" i="7" s="1"/>
  <c r="O60" i="7"/>
  <c r="N60" i="7"/>
  <c r="M60" i="7"/>
  <c r="L60" i="7"/>
  <c r="P59" i="7"/>
  <c r="Q59" i="7" s="1"/>
  <c r="O59" i="7"/>
  <c r="N59" i="7"/>
  <c r="M59" i="7"/>
  <c r="L59" i="7"/>
  <c r="P58" i="7"/>
  <c r="Q58" i="7" s="1"/>
  <c r="O58" i="7"/>
  <c r="N58" i="7"/>
  <c r="M58" i="7"/>
  <c r="L58" i="7"/>
  <c r="P57" i="7"/>
  <c r="Q57" i="7" s="1"/>
  <c r="O57" i="7"/>
  <c r="N57" i="7"/>
  <c r="M57" i="7"/>
  <c r="L57" i="7"/>
  <c r="P56" i="7"/>
  <c r="Q56" i="7" s="1"/>
  <c r="O56" i="7"/>
  <c r="N56" i="7"/>
  <c r="M56" i="7"/>
  <c r="L56" i="7"/>
  <c r="P55" i="7"/>
  <c r="Q55" i="7" s="1"/>
  <c r="O55" i="7"/>
  <c r="N55" i="7"/>
  <c r="M55" i="7"/>
  <c r="L55" i="7"/>
  <c r="P54" i="7"/>
  <c r="Q54" i="7" s="1"/>
  <c r="O54" i="7"/>
  <c r="N54" i="7"/>
  <c r="M54" i="7"/>
  <c r="L54" i="7"/>
  <c r="P53" i="7"/>
  <c r="Q53" i="7" s="1"/>
  <c r="O53" i="7"/>
  <c r="N53" i="7"/>
  <c r="M53" i="7"/>
  <c r="L53" i="7"/>
  <c r="P52" i="7"/>
  <c r="Q52" i="7" s="1"/>
  <c r="O52" i="7"/>
  <c r="N52" i="7"/>
  <c r="M52" i="7"/>
  <c r="L52" i="7"/>
  <c r="P51" i="7"/>
  <c r="Q51" i="7" s="1"/>
  <c r="O51" i="7"/>
  <c r="N51" i="7"/>
  <c r="M51" i="7"/>
  <c r="L51" i="7"/>
  <c r="P50" i="7"/>
  <c r="Q50" i="7" s="1"/>
  <c r="O50" i="7"/>
  <c r="N50" i="7"/>
  <c r="M50" i="7"/>
  <c r="L50" i="7"/>
  <c r="P49" i="7"/>
  <c r="Q49" i="7" s="1"/>
  <c r="O49" i="7"/>
  <c r="N49" i="7"/>
  <c r="M49" i="7"/>
  <c r="L49" i="7"/>
  <c r="P48" i="7"/>
  <c r="Q48" i="7" s="1"/>
  <c r="O48" i="7"/>
  <c r="N48" i="7"/>
  <c r="M48" i="7"/>
  <c r="L48" i="7"/>
  <c r="P47" i="7"/>
  <c r="Q47" i="7" s="1"/>
  <c r="O47" i="7"/>
  <c r="N47" i="7"/>
  <c r="M47" i="7"/>
  <c r="L47" i="7"/>
  <c r="P46" i="7"/>
  <c r="Q46" i="7" s="1"/>
  <c r="O46" i="7"/>
  <c r="N46" i="7"/>
  <c r="M46" i="7"/>
  <c r="L46" i="7"/>
  <c r="P45" i="7"/>
  <c r="Q45" i="7" s="1"/>
  <c r="O45" i="7"/>
  <c r="N45" i="7"/>
  <c r="M45" i="7"/>
  <c r="L45" i="7"/>
  <c r="P44" i="7"/>
  <c r="Q44" i="7" s="1"/>
  <c r="O44" i="7"/>
  <c r="N44" i="7"/>
  <c r="M44" i="7"/>
  <c r="L44" i="7"/>
  <c r="P43" i="7"/>
  <c r="Q43" i="7" s="1"/>
  <c r="O43" i="7"/>
  <c r="N43" i="7"/>
  <c r="M43" i="7"/>
  <c r="L43" i="7"/>
  <c r="P42" i="7"/>
  <c r="Q42" i="7" s="1"/>
  <c r="O42" i="7"/>
  <c r="N42" i="7"/>
  <c r="M42" i="7"/>
  <c r="L42" i="7"/>
  <c r="P41" i="7"/>
  <c r="Q41" i="7" s="1"/>
  <c r="O41" i="7"/>
  <c r="N41" i="7"/>
  <c r="M41" i="7"/>
  <c r="L41" i="7"/>
  <c r="P40" i="7"/>
  <c r="Q40" i="7" s="1"/>
  <c r="O40" i="7"/>
  <c r="N40" i="7"/>
  <c r="M40" i="7"/>
  <c r="L40" i="7"/>
  <c r="P39" i="7"/>
  <c r="Q39" i="7" s="1"/>
  <c r="O39" i="7"/>
  <c r="N39" i="7"/>
  <c r="M39" i="7"/>
  <c r="L39" i="7"/>
  <c r="P38" i="7"/>
  <c r="Q38" i="7" s="1"/>
  <c r="O38" i="7"/>
  <c r="N38" i="7"/>
  <c r="M38" i="7"/>
  <c r="L38" i="7"/>
  <c r="P37" i="7"/>
  <c r="Q37" i="7" s="1"/>
  <c r="O37" i="7"/>
  <c r="N37" i="7"/>
  <c r="M37" i="7"/>
  <c r="L37" i="7"/>
  <c r="P36" i="7"/>
  <c r="Q36" i="7" s="1"/>
  <c r="O36" i="7"/>
  <c r="N36" i="7"/>
  <c r="M36" i="7"/>
  <c r="L36" i="7"/>
  <c r="P35" i="7"/>
  <c r="Q35" i="7" s="1"/>
  <c r="O35" i="7"/>
  <c r="N35" i="7"/>
  <c r="M35" i="7"/>
  <c r="L35" i="7"/>
  <c r="P34" i="7"/>
  <c r="Q34" i="7" s="1"/>
  <c r="O34" i="7"/>
  <c r="N34" i="7"/>
  <c r="M34" i="7"/>
  <c r="L34" i="7"/>
  <c r="P33" i="7"/>
  <c r="Q33" i="7" s="1"/>
  <c r="O33" i="7"/>
  <c r="N33" i="7"/>
  <c r="M33" i="7"/>
  <c r="L33" i="7"/>
  <c r="P32" i="7"/>
  <c r="Q32" i="7" s="1"/>
  <c r="O32" i="7"/>
  <c r="N32" i="7"/>
  <c r="M32" i="7"/>
  <c r="L32" i="7"/>
  <c r="P31" i="7"/>
  <c r="Q31" i="7" s="1"/>
  <c r="O31" i="7"/>
  <c r="N31" i="7"/>
  <c r="M31" i="7"/>
  <c r="L31" i="7"/>
  <c r="P30" i="7"/>
  <c r="Q30" i="7" s="1"/>
  <c r="O30" i="7"/>
  <c r="N30" i="7"/>
  <c r="M30" i="7"/>
  <c r="L30" i="7"/>
  <c r="P29" i="7"/>
  <c r="Q29" i="7" s="1"/>
  <c r="O29" i="7"/>
  <c r="N29" i="7"/>
  <c r="M29" i="7"/>
  <c r="L29" i="7"/>
  <c r="P28" i="7"/>
  <c r="Q28" i="7" s="1"/>
  <c r="O28" i="7"/>
  <c r="N28" i="7"/>
  <c r="M28" i="7"/>
  <c r="L28" i="7"/>
  <c r="P27" i="7"/>
  <c r="Q27" i="7" s="1"/>
  <c r="O27" i="7"/>
  <c r="N27" i="7"/>
  <c r="M27" i="7"/>
  <c r="L27" i="7"/>
  <c r="P26" i="7"/>
  <c r="Q26" i="7" s="1"/>
  <c r="O26" i="7"/>
  <c r="N26" i="7"/>
  <c r="M26" i="7"/>
  <c r="L26" i="7"/>
  <c r="P25" i="7"/>
  <c r="Q25" i="7" s="1"/>
  <c r="O25" i="7"/>
  <c r="N25" i="7"/>
  <c r="M25" i="7"/>
  <c r="L25" i="7"/>
  <c r="P24" i="7"/>
  <c r="Q24" i="7" s="1"/>
  <c r="O24" i="7"/>
  <c r="N24" i="7"/>
  <c r="M24" i="7"/>
  <c r="L24" i="7"/>
  <c r="P23" i="7"/>
  <c r="Q23" i="7" s="1"/>
  <c r="O23" i="7"/>
  <c r="N23" i="7"/>
  <c r="M23" i="7"/>
  <c r="L23" i="7"/>
  <c r="P22" i="7"/>
  <c r="Q22" i="7" s="1"/>
  <c r="O22" i="7"/>
  <c r="N22" i="7"/>
  <c r="M22" i="7"/>
  <c r="L22" i="7"/>
  <c r="P21" i="7"/>
  <c r="Q21" i="7" s="1"/>
  <c r="O21" i="7"/>
  <c r="N21" i="7"/>
  <c r="M21" i="7"/>
  <c r="L21" i="7"/>
  <c r="P20" i="7"/>
  <c r="Q20" i="7" s="1"/>
  <c r="O20" i="7"/>
  <c r="N20" i="7"/>
  <c r="M20" i="7"/>
  <c r="L20" i="7"/>
  <c r="P19" i="7"/>
  <c r="Q19" i="7" s="1"/>
  <c r="O19" i="7"/>
  <c r="N19" i="7"/>
  <c r="M19" i="7"/>
  <c r="L19" i="7"/>
  <c r="P18" i="7"/>
  <c r="Q18" i="7" s="1"/>
  <c r="O18" i="7"/>
  <c r="N18" i="7"/>
  <c r="M18" i="7"/>
  <c r="L18" i="7"/>
  <c r="P17" i="7"/>
  <c r="Q17" i="7" s="1"/>
  <c r="O17" i="7"/>
  <c r="N17" i="7"/>
  <c r="M17" i="7"/>
  <c r="L17" i="7"/>
  <c r="P16" i="7"/>
  <c r="Q16" i="7" s="1"/>
  <c r="O16" i="7"/>
  <c r="N16" i="7"/>
  <c r="M16" i="7"/>
  <c r="L16" i="7"/>
  <c r="P15" i="7"/>
  <c r="Q15" i="7" s="1"/>
  <c r="O15" i="7"/>
  <c r="N15" i="7"/>
  <c r="M15" i="7"/>
  <c r="L15" i="7"/>
  <c r="P14" i="7"/>
  <c r="Q14" i="7" s="1"/>
  <c r="O14" i="7"/>
  <c r="N14" i="7"/>
  <c r="M14" i="7"/>
  <c r="L14" i="7"/>
  <c r="P13" i="7"/>
  <c r="Q13" i="7" s="1"/>
  <c r="O13" i="7"/>
  <c r="N13" i="7"/>
  <c r="M13" i="7"/>
  <c r="L13" i="7"/>
  <c r="P12" i="7"/>
  <c r="Q12" i="7" s="1"/>
  <c r="O12" i="7"/>
  <c r="N12" i="7"/>
  <c r="M12" i="7"/>
  <c r="L12" i="7"/>
  <c r="P11" i="7"/>
  <c r="Q11" i="7" s="1"/>
  <c r="O11" i="7"/>
  <c r="N11" i="7"/>
  <c r="M11" i="7"/>
  <c r="L11" i="7"/>
  <c r="P10" i="7"/>
  <c r="Q10" i="7" s="1"/>
  <c r="O10" i="7"/>
  <c r="N10" i="7"/>
  <c r="M10" i="7"/>
  <c r="L10" i="7"/>
  <c r="P9" i="7"/>
  <c r="Q9" i="7" s="1"/>
  <c r="O9" i="7"/>
  <c r="N9" i="7"/>
  <c r="M9" i="7"/>
  <c r="L9" i="7"/>
  <c r="P8" i="7"/>
  <c r="Q8" i="7" s="1"/>
  <c r="O8" i="7"/>
  <c r="N8" i="7"/>
  <c r="M8" i="7"/>
  <c r="L8" i="7"/>
  <c r="P7" i="7"/>
  <c r="Q7" i="7" s="1"/>
  <c r="O7" i="7"/>
  <c r="N7" i="7"/>
  <c r="M7" i="7"/>
  <c r="L7" i="7"/>
  <c r="P6" i="7"/>
  <c r="Q6" i="7" s="1"/>
  <c r="O6" i="7"/>
  <c r="N6" i="7"/>
  <c r="M6" i="7"/>
  <c r="L6" i="7"/>
  <c r="P5" i="7"/>
  <c r="Q5" i="7" s="1"/>
  <c r="O5" i="7"/>
  <c r="N5" i="7"/>
  <c r="M5" i="7"/>
  <c r="L5" i="7"/>
  <c r="P4" i="7"/>
  <c r="O4" i="7"/>
  <c r="F16" i="2" s="1"/>
  <c r="N4" i="7"/>
  <c r="F17" i="2" s="1"/>
  <c r="M4" i="7"/>
  <c r="F18" i="2" s="1"/>
  <c r="L4" i="7"/>
  <c r="F19" i="2" s="1"/>
  <c r="R50" i="7" l="1"/>
  <c r="R83" i="7"/>
  <c r="R86" i="7"/>
  <c r="R88" i="7"/>
  <c r="R89" i="7"/>
  <c r="R90" i="7"/>
  <c r="R18" i="7"/>
  <c r="R22" i="7"/>
  <c r="R24" i="7"/>
  <c r="R25" i="7"/>
  <c r="R82" i="7"/>
  <c r="R56" i="7"/>
  <c r="R59" i="7"/>
  <c r="Q4" i="7"/>
  <c r="D22" i="2" s="1"/>
  <c r="F15" i="2"/>
  <c r="F22" i="2" s="1"/>
  <c r="R8" i="7"/>
  <c r="R31" i="7"/>
  <c r="R49" i="7"/>
  <c r="R52" i="7"/>
  <c r="R72" i="7"/>
  <c r="R73" i="7"/>
  <c r="R94" i="7"/>
  <c r="R40" i="7"/>
  <c r="R41" i="7"/>
  <c r="R62" i="7"/>
  <c r="R16" i="7"/>
  <c r="R17" i="7"/>
  <c r="R32" i="7"/>
  <c r="R33" i="7"/>
  <c r="R34" i="7"/>
  <c r="R48" i="7"/>
  <c r="R57" i="7"/>
  <c r="R63" i="7"/>
  <c r="R64" i="7"/>
  <c r="R65" i="7"/>
  <c r="R66" i="7"/>
  <c r="R79" i="7"/>
  <c r="R80" i="7"/>
  <c r="R81" i="7"/>
  <c r="R96" i="7"/>
  <c r="R19" i="7"/>
  <c r="R4" i="7"/>
  <c r="R5" i="7"/>
  <c r="R12" i="7"/>
  <c r="R13" i="7"/>
  <c r="R20" i="7"/>
  <c r="R21" i="7"/>
  <c r="R28" i="7"/>
  <c r="R29" i="7"/>
  <c r="R36" i="7"/>
  <c r="R37" i="7"/>
  <c r="R44" i="7"/>
  <c r="R45" i="7"/>
  <c r="R53" i="7"/>
  <c r="R60" i="7"/>
  <c r="R61" i="7"/>
  <c r="R68" i="7"/>
  <c r="R69" i="7"/>
  <c r="R76" i="7"/>
  <c r="R77" i="7"/>
  <c r="R84" i="7"/>
  <c r="R85" i="7"/>
  <c r="R92" i="7"/>
  <c r="R93" i="7"/>
  <c r="R10" i="7"/>
  <c r="R11" i="7"/>
  <c r="R26" i="7"/>
  <c r="R27" i="7"/>
  <c r="R35" i="7"/>
  <c r="R42" i="7"/>
  <c r="R43" i="7"/>
  <c r="R51" i="7"/>
  <c r="R58" i="7"/>
  <c r="R67" i="7"/>
  <c r="R74" i="7"/>
  <c r="R75" i="7"/>
  <c r="R91" i="7"/>
  <c r="R6" i="7"/>
  <c r="R7" i="7"/>
  <c r="R14" i="7"/>
  <c r="R15" i="7"/>
  <c r="R23" i="7"/>
  <c r="R30" i="7"/>
  <c r="R38" i="7"/>
  <c r="R39" i="7"/>
  <c r="R46" i="7"/>
  <c r="R47" i="7"/>
  <c r="R54" i="7"/>
  <c r="R55" i="7"/>
  <c r="R70" i="7"/>
  <c r="R71" i="7"/>
  <c r="R78" i="7"/>
  <c r="R87" i="7"/>
  <c r="R95" i="7"/>
  <c r="R9" i="7"/>
  <c r="E25" i="2" l="1"/>
</calcChain>
</file>

<file path=xl/sharedStrings.xml><?xml version="1.0" encoding="utf-8"?>
<sst xmlns="http://schemas.openxmlformats.org/spreadsheetml/2006/main" count="1246" uniqueCount="128">
  <si>
    <t>Industry Name</t>
  </si>
  <si>
    <t>Average</t>
  </si>
  <si>
    <t>TTM</t>
  </si>
  <si>
    <t>Advertising</t>
  </si>
  <si>
    <t>Aerospace/Defense</t>
  </si>
  <si>
    <t>Air Transport</t>
  </si>
  <si>
    <t>Apparel</t>
  </si>
  <si>
    <t>Auto &amp; Truck</t>
  </si>
  <si>
    <t>Auto Parts</t>
  </si>
  <si>
    <t>Beverage (Alcoholic)</t>
  </si>
  <si>
    <t>Beverage (Soft)</t>
  </si>
  <si>
    <t>Broadcasting</t>
  </si>
  <si>
    <t>Building Materials</t>
  </si>
  <si>
    <t>Business &amp; Consumer Services</t>
  </si>
  <si>
    <t>Cable TV</t>
  </si>
  <si>
    <t>Chemical (Basic)</t>
  </si>
  <si>
    <t>Chemical (Diversified)</t>
  </si>
  <si>
    <t>Chemical (Specialty)</t>
  </si>
  <si>
    <t>Coal &amp; Related Energy</t>
  </si>
  <si>
    <t>Computer Services</t>
  </si>
  <si>
    <t>Computers/Peripherals</t>
  </si>
  <si>
    <t>Construction Supplies</t>
  </si>
  <si>
    <t>Construction</t>
  </si>
  <si>
    <t>Diversified</t>
  </si>
  <si>
    <t>Drugs (Biotechnology)</t>
  </si>
  <si>
    <t>Drugs (Pharmaceutical)</t>
  </si>
  <si>
    <t>Pharma &amp; Drugs</t>
  </si>
  <si>
    <t>Education</t>
  </si>
  <si>
    <t>Educational Services</t>
  </si>
  <si>
    <t>Electrical Equipment</t>
  </si>
  <si>
    <t>Electronics (Consumer &amp; Office)</t>
  </si>
  <si>
    <t>Electronics (General)</t>
  </si>
  <si>
    <t>Electronics</t>
  </si>
  <si>
    <t>Engineering/Construction</t>
  </si>
  <si>
    <t>Engineering</t>
  </si>
  <si>
    <t>Entertainment</t>
  </si>
  <si>
    <t>Environmental &amp; Waste Services</t>
  </si>
  <si>
    <t>Farming/Agriculture</t>
  </si>
  <si>
    <t>Food Processing</t>
  </si>
  <si>
    <t>Food Wholesalers</t>
  </si>
  <si>
    <t>Furn/Home Furnishings</t>
  </si>
  <si>
    <t>Healthcare Products</t>
  </si>
  <si>
    <t>Healthcare Support Services</t>
  </si>
  <si>
    <t>Healthcare Services</t>
  </si>
  <si>
    <t>Heathcare Information and Technology</t>
  </si>
  <si>
    <t>Homebuilding</t>
  </si>
  <si>
    <t>Hospitals/Healthcare Facilities</t>
  </si>
  <si>
    <t>Hotel/Gaming</t>
  </si>
  <si>
    <t>Heavy Construction</t>
  </si>
  <si>
    <t>Household Products</t>
  </si>
  <si>
    <t>Information Services</t>
  </si>
  <si>
    <t>Insurance (General)</t>
  </si>
  <si>
    <t>Insurance (Life)</t>
  </si>
  <si>
    <t>Insurance (Prop/Cas.)</t>
  </si>
  <si>
    <t>Investments &amp; Asset Management</t>
  </si>
  <si>
    <t>Investment Co.</t>
  </si>
  <si>
    <t>Machinery</t>
  </si>
  <si>
    <t>Metals &amp; Mining</t>
  </si>
  <si>
    <t>Office Equipment &amp; Services</t>
  </si>
  <si>
    <t>Oil/Gas (Integrated)</t>
  </si>
  <si>
    <t>Oil/Gas (Production and Exploration)</t>
  </si>
  <si>
    <t>Oil/Gas Distribution</t>
  </si>
  <si>
    <t>Oilfield Svcs/Equip.</t>
  </si>
  <si>
    <t>Packaging &amp; Container</t>
  </si>
  <si>
    <t>Paper/Forest Products</t>
  </si>
  <si>
    <t>Power</t>
  </si>
  <si>
    <t>Precious Metals</t>
  </si>
  <si>
    <t>Publishing &amp; Newspapers</t>
  </si>
  <si>
    <t>Publshing &amp; Newspapers</t>
  </si>
  <si>
    <t>R.E.I.T.</t>
  </si>
  <si>
    <t>Real Estate (Development)</t>
  </si>
  <si>
    <t>Real Estate (General/Diversified)</t>
  </si>
  <si>
    <t>Real Estate (Operations &amp; Services)</t>
  </si>
  <si>
    <t>Recreation</t>
  </si>
  <si>
    <t>Reinsurance</t>
  </si>
  <si>
    <t>Restaurant/Dining</t>
  </si>
  <si>
    <t>Restaurant</t>
  </si>
  <si>
    <t>Retail (Automotive)</t>
  </si>
  <si>
    <t>Retail (Building Supply)</t>
  </si>
  <si>
    <t>Retail (Distributors)</t>
  </si>
  <si>
    <t>Retail (General)</t>
  </si>
  <si>
    <t>Retail (Grocery and Food)</t>
  </si>
  <si>
    <t>Retail (Online)</t>
  </si>
  <si>
    <t>Retail (Internet)</t>
  </si>
  <si>
    <t>Retail (Special Lines)</t>
  </si>
  <si>
    <t>Rubber&amp; Tires</t>
  </si>
  <si>
    <t>Semiconductor</t>
  </si>
  <si>
    <t>Semiconductor Equip</t>
  </si>
  <si>
    <t>Shipbuilding &amp; Marine</t>
  </si>
  <si>
    <t>Shoe</t>
  </si>
  <si>
    <t>Software (Internet)</t>
  </si>
  <si>
    <t>Internet software and services</t>
  </si>
  <si>
    <t>Steel</t>
  </si>
  <si>
    <t>Telecom (Wireless)</t>
  </si>
  <si>
    <t>Telecom. Equipment</t>
  </si>
  <si>
    <t>Telecom. Services</t>
  </si>
  <si>
    <t>Tobacco</t>
  </si>
  <si>
    <t>Transportation</t>
  </si>
  <si>
    <t>Transportation (Railroads)</t>
  </si>
  <si>
    <t>Railroad</t>
  </si>
  <si>
    <t>Trucking</t>
  </si>
  <si>
    <t>Utility (General)</t>
  </si>
  <si>
    <t>Utility (Water)</t>
  </si>
  <si>
    <t>Industry:</t>
  </si>
  <si>
    <t>5-years Average</t>
  </si>
  <si>
    <t xml:space="preserve">Beverage </t>
  </si>
  <si>
    <t>Biotechnology</t>
  </si>
  <si>
    <t>Green &amp; Renewable Energy</t>
  </si>
  <si>
    <t>Software (System &amp; Application)</t>
  </si>
  <si>
    <t>Computer Software</t>
  </si>
  <si>
    <t>© 2015–2018 by Israel Association of Valuators and Financial Actuaries® (IAVFA®)</t>
  </si>
  <si>
    <t>WWW.IAVFA.COM</t>
  </si>
  <si>
    <t>IAVFA1020@GMAIL.COM</t>
  </si>
  <si>
    <t>Bank (Money Center)</t>
  </si>
  <si>
    <t>Banks (Regional)</t>
  </si>
  <si>
    <t>Brokerage &amp; Investment Banking</t>
  </si>
  <si>
    <t>Financial Svcs. (Non-bank &amp; Insurance)</t>
  </si>
  <si>
    <t>Bank</t>
  </si>
  <si>
    <t>Year</t>
  </si>
  <si>
    <t>NA</t>
  </si>
  <si>
    <t>Industry Average Operating Expenses Margin</t>
  </si>
  <si>
    <t>SG&amp;A/ Sales</t>
  </si>
  <si>
    <t>Operating Expenses Margin:</t>
  </si>
  <si>
    <t>Operating Expenses Margins:</t>
  </si>
  <si>
    <t>Single Operating Expenses Margin:</t>
  </si>
  <si>
    <t>Estimated by dividing the selling, general and administrative expenses by the total revenues
Operating Expenses Margin = SG&amp;A / Sales
To estimate the values for the sector, we use the cumulated values of selling, general and administrative expenses and sales for the sector.</t>
  </si>
  <si>
    <t>SGA</t>
  </si>
  <si>
    <t>Software (Entertainment)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</si>
</sst>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b/>
      <sz val="16"/>
      <color indexed="8"/>
      <name val="Arial"/>
      <family val="2"/>
    </font>
    <font>
      <sz val="10"/>
      <name val="Verdana"/>
      <family val="2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2"/>
      <name val="Arial"/>
      <family val="2"/>
      <scheme val="minor"/>
    </font>
    <font>
      <b/>
      <sz val="12"/>
      <color theme="0"/>
      <name val="Arial"/>
      <family val="2"/>
    </font>
    <font>
      <b/>
      <i/>
      <sz val="10"/>
      <name val="Verdana"/>
      <family val="2"/>
    </font>
    <font>
      <b/>
      <u/>
      <sz val="11"/>
      <color theme="0"/>
      <name val="Arial"/>
      <family val="2"/>
    </font>
    <font>
      <b/>
      <sz val="22"/>
      <color indexed="8"/>
      <name val="Arial"/>
      <family val="2"/>
    </font>
    <font>
      <sz val="12"/>
      <color theme="1"/>
      <name val="Arial"/>
      <family val="2"/>
    </font>
    <font>
      <b/>
      <u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9" fillId="6" borderId="0" xfId="0" applyFont="1" applyFill="1" applyAlignment="1" applyProtection="1">
      <alignment horizontal="left" vertical="center" readingOrder="1"/>
    </xf>
    <xf numFmtId="0" fontId="9" fillId="0" borderId="0" xfId="0" applyFont="1" applyFill="1" applyAlignment="1" applyProtection="1">
      <alignment horizontal="left" vertical="center" readingOrder="1"/>
    </xf>
    <xf numFmtId="0" fontId="11" fillId="6" borderId="0" xfId="1" applyFont="1" applyFill="1" applyAlignment="1" applyProtection="1">
      <alignment horizontal="left" vertical="center" readingOrder="1"/>
    </xf>
    <xf numFmtId="0" fontId="3" fillId="0" borderId="0" xfId="0" applyFont="1" applyFill="1" applyAlignment="1" applyProtection="1"/>
    <xf numFmtId="0" fontId="13" fillId="0" borderId="0" xfId="0" applyFont="1" applyProtection="1"/>
    <xf numFmtId="0" fontId="14" fillId="0" borderId="0" xfId="1" applyFont="1" applyFill="1" applyAlignment="1" applyProtection="1">
      <alignment horizontal="left" vertical="center" readingOrder="1"/>
    </xf>
    <xf numFmtId="0" fontId="13" fillId="0" borderId="0" xfId="0" applyFont="1" applyFill="1" applyProtection="1"/>
    <xf numFmtId="0" fontId="15" fillId="0" borderId="0" xfId="0" applyFont="1" applyProtection="1"/>
    <xf numFmtId="0" fontId="15" fillId="0" borderId="0" xfId="0" applyFont="1" applyFill="1" applyProtection="1"/>
    <xf numFmtId="0" fontId="15" fillId="4" borderId="4" xfId="0" applyFont="1" applyFill="1" applyBorder="1" applyProtection="1"/>
    <xf numFmtId="0" fontId="15" fillId="4" borderId="5" xfId="0" applyFont="1" applyFill="1" applyBorder="1" applyProtection="1"/>
    <xf numFmtId="0" fontId="15" fillId="4" borderId="6" xfId="0" applyFont="1" applyFill="1" applyBorder="1" applyProtection="1"/>
    <xf numFmtId="0" fontId="15" fillId="4" borderId="0" xfId="0" applyFont="1" applyFill="1" applyProtection="1"/>
    <xf numFmtId="0" fontId="15" fillId="4" borderId="7" xfId="0" applyFont="1" applyFill="1" applyBorder="1" applyProtection="1"/>
    <xf numFmtId="0" fontId="15" fillId="4" borderId="0" xfId="0" applyFont="1" applyFill="1" applyBorder="1" applyProtection="1"/>
    <xf numFmtId="0" fontId="15" fillId="4" borderId="8" xfId="0" applyFont="1" applyFill="1" applyBorder="1" applyProtection="1"/>
    <xf numFmtId="0" fontId="15" fillId="0" borderId="0" xfId="0" applyFont="1" applyBorder="1" applyProtection="1"/>
    <xf numFmtId="0" fontId="15" fillId="4" borderId="0" xfId="0" applyFont="1" applyFill="1" applyBorder="1" applyAlignment="1" applyProtection="1">
      <alignment horizontal="center"/>
    </xf>
    <xf numFmtId="0" fontId="16" fillId="4" borderId="7" xfId="0" applyFont="1" applyFill="1" applyBorder="1" applyProtection="1"/>
    <xf numFmtId="0" fontId="17" fillId="4" borderId="0" xfId="0" applyFont="1" applyFill="1" applyBorder="1" applyProtection="1"/>
    <xf numFmtId="0" fontId="18" fillId="4" borderId="7" xfId="0" applyFont="1" applyFill="1" applyBorder="1" applyProtection="1"/>
    <xf numFmtId="0" fontId="15" fillId="4" borderId="9" xfId="0" applyFont="1" applyFill="1" applyBorder="1" applyProtection="1"/>
    <xf numFmtId="0" fontId="15" fillId="4" borderId="10" xfId="0" applyFont="1" applyFill="1" applyBorder="1" applyProtection="1"/>
    <xf numFmtId="0" fontId="15" fillId="4" borderId="11" xfId="0" applyFont="1" applyFill="1" applyBorder="1" applyProtection="1"/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8" fillId="0" borderId="2" xfId="3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0" fillId="7" borderId="1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left" vertical="center" readingOrder="1"/>
    </xf>
    <xf numFmtId="0" fontId="16" fillId="4" borderId="0" xfId="0" applyFont="1" applyFill="1" applyBorder="1" applyProtection="1"/>
    <xf numFmtId="0" fontId="16" fillId="5" borderId="1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Alignment="1">
      <alignment horizontal="left"/>
    </xf>
    <xf numFmtId="2" fontId="0" fillId="7" borderId="0" xfId="0" applyNumberFormat="1" applyFill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0" fontId="16" fillId="5" borderId="1" xfId="8" applyNumberFormat="1" applyFont="1" applyFill="1" applyBorder="1" applyAlignment="1" applyProtection="1">
      <alignment horizontal="center"/>
      <protection hidden="1"/>
    </xf>
    <xf numFmtId="10" fontId="16" fillId="5" borderId="3" xfId="8" applyNumberFormat="1" applyFont="1" applyFill="1" applyBorder="1" applyAlignment="1" applyProtection="1">
      <alignment horizontal="center"/>
      <protection hidden="1"/>
    </xf>
    <xf numFmtId="10" fontId="0" fillId="2" borderId="1" xfId="8" applyNumberFormat="1" applyFont="1" applyFill="1" applyBorder="1" applyAlignment="1" applyProtection="1">
      <alignment horizontal="center"/>
      <protection locked="0"/>
    </xf>
    <xf numFmtId="10" fontId="0" fillId="0" borderId="1" xfId="8" applyNumberFormat="1" applyFont="1" applyBorder="1" applyAlignment="1" applyProtection="1">
      <alignment horizontal="center"/>
      <protection locked="0"/>
    </xf>
    <xf numFmtId="10" fontId="0" fillId="3" borderId="1" xfId="8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</xf>
    <xf numFmtId="0" fontId="20" fillId="8" borderId="4" xfId="0" applyFont="1" applyFill="1" applyBorder="1" applyAlignment="1" applyProtection="1">
      <alignment horizontal="left" vertical="center" wrapText="1"/>
    </xf>
    <xf numFmtId="0" fontId="20" fillId="8" borderId="5" xfId="0" applyFont="1" applyFill="1" applyBorder="1" applyAlignment="1" applyProtection="1">
      <alignment horizontal="left" vertical="center" wrapText="1"/>
    </xf>
    <xf numFmtId="0" fontId="20" fillId="8" borderId="6" xfId="0" applyFont="1" applyFill="1" applyBorder="1" applyAlignment="1" applyProtection="1">
      <alignment horizontal="left" vertical="center" wrapText="1"/>
    </xf>
    <xf numFmtId="0" fontId="20" fillId="8" borderId="7" xfId="0" applyFont="1" applyFill="1" applyBorder="1" applyAlignment="1" applyProtection="1">
      <alignment horizontal="left" vertical="center" wrapText="1"/>
    </xf>
    <xf numFmtId="0" fontId="20" fillId="8" borderId="0" xfId="0" applyFont="1" applyFill="1" applyBorder="1" applyAlignment="1" applyProtection="1">
      <alignment horizontal="left" vertical="center" wrapText="1"/>
    </xf>
    <xf numFmtId="0" fontId="20" fillId="8" borderId="8" xfId="0" applyFont="1" applyFill="1" applyBorder="1" applyAlignment="1" applyProtection="1">
      <alignment horizontal="left" vertical="center" wrapText="1"/>
    </xf>
    <xf numFmtId="0" fontId="20" fillId="8" borderId="9" xfId="0" applyFont="1" applyFill="1" applyBorder="1" applyAlignment="1" applyProtection="1">
      <alignment horizontal="left" vertical="center" wrapText="1"/>
    </xf>
    <xf numFmtId="0" fontId="20" fillId="8" borderId="10" xfId="0" applyFont="1" applyFill="1" applyBorder="1" applyAlignment="1" applyProtection="1">
      <alignment horizontal="left" vertical="center" wrapText="1"/>
    </xf>
    <xf numFmtId="0" fontId="20" fillId="8" borderId="11" xfId="0" applyFont="1" applyFill="1" applyBorder="1" applyAlignment="1" applyProtection="1">
      <alignment horizontal="left" vertical="center" wrapText="1"/>
    </xf>
    <xf numFmtId="0" fontId="4" fillId="0" borderId="12" xfId="0" applyFont="1" applyBorder="1"/>
    <xf numFmtId="10" fontId="0" fillId="0" borderId="0" xfId="8" applyNumberFormat="1" applyFont="1"/>
  </cellXfs>
  <cellStyles count="9">
    <cellStyle name="Hyperlink" xfId="1" builtinId="8"/>
    <cellStyle name="Normal" xfId="0" builtinId="0"/>
    <cellStyle name="Normal 2" xfId="2"/>
    <cellStyle name="Normal 2 2" xfId="3"/>
    <cellStyle name="Normal 3" xfId="4"/>
    <cellStyle name="Percent" xfId="8" builtinId="5"/>
    <cellStyle name="Percent 2" xfId="6"/>
    <cellStyle name="Percent 3" xfId="7"/>
    <cellStyle name="Percent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93" dropStyle="combo" dx="16" fmlaLink="SGA!$A$97" fmlaRange="SGA!$A$4:$A$9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25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43775" cy="476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85725</xdr:rowOff>
        </xdr:from>
        <xdr:to>
          <xdr:col>4</xdr:col>
          <xdr:colOff>504825</xdr:colOff>
          <xdr:row>13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28575</xdr:colOff>
      <xdr:row>1</xdr:row>
      <xdr:rowOff>133349</xdr:rowOff>
    </xdr:from>
    <xdr:to>
      <xdr:col>3</xdr:col>
      <xdr:colOff>776339</xdr:colOff>
      <xdr:row>9</xdr:row>
      <xdr:rowOff>123824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33374"/>
          <a:ext cx="3071864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vfa.com/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IAVFA1020@GMAIL.COM" TargetMode="External"/><Relationship Id="rId1" Type="http://schemas.openxmlformats.org/officeDocument/2006/relationships/hyperlink" Target="http://www.iavfa.com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hyperlink" Target="mailto:IAVFA102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91"/>
  <sheetViews>
    <sheetView topLeftCell="XFD1" zoomScale="60" zoomScaleNormal="60" workbookViewId="0">
      <selection sqref="A1:XFD1048576"/>
    </sheetView>
  </sheetViews>
  <sheetFormatPr defaultColWidth="0" defaultRowHeight="15" customHeight="1" x14ac:dyDescent="0.2"/>
  <cols>
    <col min="1" max="16384" width="32.875" style="1" hidden="1"/>
  </cols>
  <sheetData>
    <row r="1" spans="1:23" ht="15" customHeight="1" x14ac:dyDescent="0.2">
      <c r="A1" s="26"/>
      <c r="B1" s="27">
        <v>43470</v>
      </c>
      <c r="C1" s="28"/>
      <c r="D1" s="27">
        <v>43105</v>
      </c>
      <c r="E1" s="28"/>
      <c r="F1" s="27">
        <v>42740</v>
      </c>
      <c r="G1" s="28"/>
      <c r="H1" s="27">
        <v>42374</v>
      </c>
      <c r="I1" s="28"/>
      <c r="J1" s="27">
        <v>42009</v>
      </c>
      <c r="K1" s="29"/>
      <c r="L1" s="29"/>
      <c r="M1" s="29"/>
      <c r="N1" s="29"/>
      <c r="O1" s="29"/>
      <c r="P1" s="29"/>
      <c r="Q1" s="29"/>
      <c r="R1" s="26"/>
      <c r="S1" s="26"/>
    </row>
    <row r="2" spans="1:23" ht="15" customHeight="1" x14ac:dyDescent="0.2">
      <c r="A2" s="26"/>
      <c r="B2" s="28">
        <v>2018</v>
      </c>
      <c r="C2" s="28"/>
      <c r="D2" s="28">
        <v>2017</v>
      </c>
      <c r="E2" s="28"/>
      <c r="F2" s="28">
        <v>2016</v>
      </c>
      <c r="G2" s="28"/>
      <c r="H2" s="28">
        <v>2015</v>
      </c>
      <c r="I2" s="28"/>
      <c r="J2" s="28">
        <v>2014</v>
      </c>
      <c r="K2" s="26"/>
      <c r="L2" s="26"/>
      <c r="M2" s="26"/>
      <c r="N2" s="26"/>
      <c r="O2" s="26"/>
      <c r="P2" s="26"/>
      <c r="Q2" s="26"/>
      <c r="R2" s="26"/>
      <c r="S2" s="26"/>
    </row>
    <row r="3" spans="1:23" ht="15" customHeight="1" x14ac:dyDescent="0.2">
      <c r="A3" s="30" t="s">
        <v>0</v>
      </c>
      <c r="B3" s="31" t="s">
        <v>126</v>
      </c>
      <c r="C3" s="30" t="s">
        <v>0</v>
      </c>
      <c r="D3" s="31" t="s">
        <v>126</v>
      </c>
      <c r="E3" s="30" t="s">
        <v>0</v>
      </c>
      <c r="F3" s="31" t="s">
        <v>126</v>
      </c>
      <c r="G3" s="30" t="s">
        <v>0</v>
      </c>
      <c r="H3" s="31" t="s">
        <v>126</v>
      </c>
      <c r="I3" s="30" t="s">
        <v>0</v>
      </c>
      <c r="J3" s="31" t="s">
        <v>126</v>
      </c>
      <c r="K3" s="32"/>
      <c r="L3" s="32">
        <v>2014</v>
      </c>
      <c r="M3" s="32">
        <v>2015</v>
      </c>
      <c r="N3" s="32">
        <v>2016</v>
      </c>
      <c r="O3" s="32">
        <v>2017</v>
      </c>
      <c r="P3" s="32">
        <v>2018</v>
      </c>
      <c r="Q3" s="33" t="s">
        <v>2</v>
      </c>
      <c r="R3" s="33" t="s">
        <v>1</v>
      </c>
    </row>
    <row r="4" spans="1:23" ht="15" customHeight="1" x14ac:dyDescent="0.2">
      <c r="A4" s="34" t="s">
        <v>3</v>
      </c>
      <c r="B4" s="47">
        <v>0.13800000000000001</v>
      </c>
      <c r="C4" s="34" t="s">
        <v>3</v>
      </c>
      <c r="D4" s="47">
        <v>0.12340580652473548</v>
      </c>
      <c r="E4" s="34" t="s">
        <v>3</v>
      </c>
      <c r="F4" s="47">
        <v>0.17414764522361253</v>
      </c>
      <c r="G4" s="34" t="s">
        <v>3</v>
      </c>
      <c r="H4" s="47">
        <v>0.18229571551080864</v>
      </c>
      <c r="I4" s="34" t="s">
        <v>3</v>
      </c>
      <c r="J4" s="47">
        <v>0.19682595080132678</v>
      </c>
      <c r="K4" s="26">
        <v>1</v>
      </c>
      <c r="L4" s="49">
        <f>J4</f>
        <v>0.19682595080132678</v>
      </c>
      <c r="M4" s="49">
        <f>H4</f>
        <v>0.18229571551080864</v>
      </c>
      <c r="N4" s="49">
        <f>F4</f>
        <v>0.17414764522361253</v>
      </c>
      <c r="O4" s="49">
        <f>D4</f>
        <v>0.12340580652473548</v>
      </c>
      <c r="P4" s="49">
        <f>B4</f>
        <v>0.13800000000000001</v>
      </c>
      <c r="Q4" s="49">
        <f>P4</f>
        <v>0.13800000000000001</v>
      </c>
      <c r="R4" s="49">
        <f>AVERAGE(L4:P4)</f>
        <v>0.16293502361209666</v>
      </c>
      <c r="T4" s="34" t="s">
        <v>3</v>
      </c>
      <c r="U4" s="47">
        <f>VLOOKUP(T4,$V$4:$W$97,2)</f>
        <v>0.13800000000000001</v>
      </c>
      <c r="V4" s="60" t="s">
        <v>3</v>
      </c>
      <c r="W4" s="61">
        <v>0.13800000000000001</v>
      </c>
    </row>
    <row r="5" spans="1:23" ht="15" customHeight="1" x14ac:dyDescent="0.2">
      <c r="A5" s="35" t="s">
        <v>4</v>
      </c>
      <c r="B5" s="48">
        <v>6.93E-2</v>
      </c>
      <c r="C5" s="35" t="s">
        <v>4</v>
      </c>
      <c r="D5" s="48">
        <v>7.0798514200437743E-2</v>
      </c>
      <c r="E5" s="35" t="s">
        <v>4</v>
      </c>
      <c r="F5" s="48">
        <v>6.6965860894500212E-2</v>
      </c>
      <c r="G5" s="35" t="s">
        <v>4</v>
      </c>
      <c r="H5" s="48">
        <v>7.4066439012599988E-2</v>
      </c>
      <c r="I5" s="35" t="s">
        <v>4</v>
      </c>
      <c r="J5" s="48">
        <v>7.5123315709132443E-2</v>
      </c>
      <c r="K5" s="36">
        <v>2</v>
      </c>
      <c r="L5" s="49">
        <f t="shared" ref="L5:L68" si="0">J5</f>
        <v>7.5123315709132443E-2</v>
      </c>
      <c r="M5" s="49">
        <f t="shared" ref="M5:M68" si="1">H5</f>
        <v>7.4066439012599988E-2</v>
      </c>
      <c r="N5" s="49">
        <f t="shared" ref="N5:N68" si="2">F5</f>
        <v>6.6965860894500212E-2</v>
      </c>
      <c r="O5" s="49">
        <f t="shared" ref="O5:O68" si="3">D5</f>
        <v>7.0798514200437743E-2</v>
      </c>
      <c r="P5" s="49">
        <f t="shared" ref="P5:P68" si="4">B5</f>
        <v>6.93E-2</v>
      </c>
      <c r="Q5" s="49">
        <f t="shared" ref="Q5:Q68" si="5">P5</f>
        <v>6.93E-2</v>
      </c>
      <c r="R5" s="49">
        <f t="shared" ref="R5:R68" si="6">AVERAGE(L5:P5)</f>
        <v>7.1250825963334069E-2</v>
      </c>
      <c r="T5" s="35" t="s">
        <v>4</v>
      </c>
      <c r="U5" s="47">
        <f t="shared" ref="U5:U68" si="7">VLOOKUP(T5,$V$4:$W$97,2)</f>
        <v>6.93E-2</v>
      </c>
      <c r="V5" s="60" t="s">
        <v>4</v>
      </c>
      <c r="W5" s="61">
        <v>6.93E-2</v>
      </c>
    </row>
    <row r="6" spans="1:23" ht="15" customHeight="1" x14ac:dyDescent="0.2">
      <c r="A6" s="34" t="s">
        <v>5</v>
      </c>
      <c r="B6" s="47">
        <v>3.7199999999999997E-2</v>
      </c>
      <c r="C6" s="34" t="s">
        <v>5</v>
      </c>
      <c r="D6" s="47">
        <v>3.7626360877725133E-2</v>
      </c>
      <c r="E6" s="34" t="s">
        <v>5</v>
      </c>
      <c r="F6" s="47">
        <v>3.6314734637609036E-2</v>
      </c>
      <c r="G6" s="34" t="s">
        <v>5</v>
      </c>
      <c r="H6" s="47">
        <v>3.9376149125478377E-2</v>
      </c>
      <c r="I6" s="34" t="s">
        <v>5</v>
      </c>
      <c r="J6" s="47">
        <v>3.9401247740138118E-2</v>
      </c>
      <c r="K6" s="26">
        <v>3</v>
      </c>
      <c r="L6" s="49">
        <f t="shared" si="0"/>
        <v>3.9401247740138118E-2</v>
      </c>
      <c r="M6" s="49">
        <f t="shared" si="1"/>
        <v>3.9376149125478377E-2</v>
      </c>
      <c r="N6" s="49">
        <f t="shared" si="2"/>
        <v>3.6314734637609036E-2</v>
      </c>
      <c r="O6" s="49">
        <f t="shared" si="3"/>
        <v>3.7626360877725133E-2</v>
      </c>
      <c r="P6" s="49">
        <f t="shared" si="4"/>
        <v>3.7199999999999997E-2</v>
      </c>
      <c r="Q6" s="49">
        <f t="shared" si="5"/>
        <v>3.7199999999999997E-2</v>
      </c>
      <c r="R6" s="49">
        <f t="shared" si="6"/>
        <v>3.7983698476190132E-2</v>
      </c>
      <c r="T6" s="34" t="s">
        <v>5</v>
      </c>
      <c r="U6" s="47">
        <f t="shared" si="7"/>
        <v>3.7199999999999997E-2</v>
      </c>
      <c r="V6" s="60" t="s">
        <v>5</v>
      </c>
      <c r="W6" s="61">
        <v>3.7199999999999997E-2</v>
      </c>
    </row>
    <row r="7" spans="1:23" ht="15" customHeight="1" x14ac:dyDescent="0.2">
      <c r="A7" s="35" t="s">
        <v>6</v>
      </c>
      <c r="B7" s="48">
        <v>0.39319999999999999</v>
      </c>
      <c r="C7" s="35" t="s">
        <v>6</v>
      </c>
      <c r="D7" s="48">
        <v>0.38653417584855349</v>
      </c>
      <c r="E7" s="35" t="s">
        <v>6</v>
      </c>
      <c r="F7" s="48">
        <v>0.37822448004127873</v>
      </c>
      <c r="G7" s="35" t="s">
        <v>6</v>
      </c>
      <c r="H7" s="48">
        <v>0.36788440268646894</v>
      </c>
      <c r="I7" s="35" t="s">
        <v>6</v>
      </c>
      <c r="J7" s="48">
        <v>0.36381733993037763</v>
      </c>
      <c r="K7" s="36">
        <v>4</v>
      </c>
      <c r="L7" s="49">
        <f t="shared" si="0"/>
        <v>0.36381733993037763</v>
      </c>
      <c r="M7" s="49">
        <f t="shared" si="1"/>
        <v>0.36788440268646894</v>
      </c>
      <c r="N7" s="49">
        <f t="shared" si="2"/>
        <v>0.37822448004127873</v>
      </c>
      <c r="O7" s="49">
        <f t="shared" si="3"/>
        <v>0.38653417584855349</v>
      </c>
      <c r="P7" s="49">
        <f t="shared" si="4"/>
        <v>0.39319999999999999</v>
      </c>
      <c r="Q7" s="49">
        <f t="shared" si="5"/>
        <v>0.39319999999999999</v>
      </c>
      <c r="R7" s="49">
        <f t="shared" si="6"/>
        <v>0.3779320797013358</v>
      </c>
      <c r="T7" s="35" t="s">
        <v>6</v>
      </c>
      <c r="U7" s="47">
        <f t="shared" si="7"/>
        <v>0.39319999999999999</v>
      </c>
      <c r="V7" s="60" t="s">
        <v>6</v>
      </c>
      <c r="W7" s="61">
        <v>0.39319999999999999</v>
      </c>
    </row>
    <row r="8" spans="1:23" ht="15" customHeight="1" x14ac:dyDescent="0.2">
      <c r="A8" s="34" t="s">
        <v>7</v>
      </c>
      <c r="B8" s="47">
        <v>6.8000000000000005E-2</v>
      </c>
      <c r="C8" s="34" t="s">
        <v>7</v>
      </c>
      <c r="D8" s="47">
        <v>7.9008398320532469E-2</v>
      </c>
      <c r="E8" s="34" t="s">
        <v>7</v>
      </c>
      <c r="F8" s="47">
        <v>7.497902330594973E-2</v>
      </c>
      <c r="G8" s="34" t="s">
        <v>7</v>
      </c>
      <c r="H8" s="47">
        <v>9.1277048198811619E-2</v>
      </c>
      <c r="I8" s="34" t="s">
        <v>7</v>
      </c>
      <c r="J8" s="47">
        <v>9.0153534245373396E-2</v>
      </c>
      <c r="K8" s="26">
        <v>5</v>
      </c>
      <c r="L8" s="49">
        <f t="shared" si="0"/>
        <v>9.0153534245373396E-2</v>
      </c>
      <c r="M8" s="49">
        <f t="shared" si="1"/>
        <v>9.1277048198811619E-2</v>
      </c>
      <c r="N8" s="49">
        <f t="shared" si="2"/>
        <v>7.497902330594973E-2</v>
      </c>
      <c r="O8" s="49">
        <f t="shared" si="3"/>
        <v>7.9008398320532469E-2</v>
      </c>
      <c r="P8" s="49">
        <f t="shared" si="4"/>
        <v>6.8000000000000005E-2</v>
      </c>
      <c r="Q8" s="49">
        <f t="shared" si="5"/>
        <v>6.8000000000000005E-2</v>
      </c>
      <c r="R8" s="49">
        <f t="shared" si="6"/>
        <v>8.0683600814133449E-2</v>
      </c>
      <c r="T8" s="34" t="s">
        <v>7</v>
      </c>
      <c r="U8" s="47">
        <f t="shared" si="7"/>
        <v>6.8000000000000005E-2</v>
      </c>
      <c r="V8" s="60" t="s">
        <v>7</v>
      </c>
      <c r="W8" s="61">
        <v>6.8000000000000005E-2</v>
      </c>
    </row>
    <row r="9" spans="1:23" ht="15" customHeight="1" x14ac:dyDescent="0.2">
      <c r="A9" s="35" t="s">
        <v>8</v>
      </c>
      <c r="B9" s="48">
        <v>6.5100000000000005E-2</v>
      </c>
      <c r="C9" s="35" t="s">
        <v>8</v>
      </c>
      <c r="D9" s="48">
        <v>7.1170759557441357E-2</v>
      </c>
      <c r="E9" s="35" t="s">
        <v>8</v>
      </c>
      <c r="F9" s="48">
        <v>7.323138046895164E-2</v>
      </c>
      <c r="G9" s="35" t="s">
        <v>8</v>
      </c>
      <c r="H9" s="48">
        <v>7.6140372632625131E-2</v>
      </c>
      <c r="I9" s="35" t="s">
        <v>8</v>
      </c>
      <c r="J9" s="48">
        <v>6.9845403591631688E-2</v>
      </c>
      <c r="K9" s="36">
        <v>6</v>
      </c>
      <c r="L9" s="49">
        <f t="shared" si="0"/>
        <v>6.9845403591631688E-2</v>
      </c>
      <c r="M9" s="49">
        <f t="shared" si="1"/>
        <v>7.6140372632625131E-2</v>
      </c>
      <c r="N9" s="49">
        <f t="shared" si="2"/>
        <v>7.323138046895164E-2</v>
      </c>
      <c r="O9" s="49">
        <f t="shared" si="3"/>
        <v>7.1170759557441357E-2</v>
      </c>
      <c r="P9" s="49">
        <f t="shared" si="4"/>
        <v>6.5100000000000005E-2</v>
      </c>
      <c r="Q9" s="49">
        <f t="shared" si="5"/>
        <v>6.5100000000000005E-2</v>
      </c>
      <c r="R9" s="49">
        <f t="shared" si="6"/>
        <v>7.1097583250129964E-2</v>
      </c>
      <c r="T9" s="35" t="s">
        <v>8</v>
      </c>
      <c r="U9" s="47">
        <f t="shared" si="7"/>
        <v>6.5100000000000005E-2</v>
      </c>
      <c r="V9" s="60" t="s">
        <v>8</v>
      </c>
      <c r="W9" s="61">
        <v>6.5100000000000005E-2</v>
      </c>
    </row>
    <row r="10" spans="1:23" ht="15" customHeight="1" x14ac:dyDescent="0.2">
      <c r="A10" s="34" t="s">
        <v>113</v>
      </c>
      <c r="B10" s="47">
        <v>0.50890000000000002</v>
      </c>
      <c r="C10" s="34" t="s">
        <v>113</v>
      </c>
      <c r="D10" s="47">
        <v>0.51029432526564311</v>
      </c>
      <c r="E10" s="34" t="s">
        <v>113</v>
      </c>
      <c r="F10" s="47">
        <v>0.5215229842660416</v>
      </c>
      <c r="G10" s="34" t="s">
        <v>113</v>
      </c>
      <c r="H10" s="47" t="s">
        <v>119</v>
      </c>
      <c r="I10" s="34" t="s">
        <v>113</v>
      </c>
      <c r="J10" s="47">
        <v>0.51560149343545758</v>
      </c>
      <c r="K10" s="26">
        <v>7</v>
      </c>
      <c r="L10" s="49">
        <f t="shared" si="0"/>
        <v>0.51560149343545758</v>
      </c>
      <c r="M10" s="49" t="str">
        <f t="shared" si="1"/>
        <v>NA</v>
      </c>
      <c r="N10" s="49">
        <f t="shared" si="2"/>
        <v>0.5215229842660416</v>
      </c>
      <c r="O10" s="49">
        <f t="shared" si="3"/>
        <v>0.51029432526564311</v>
      </c>
      <c r="P10" s="49">
        <f t="shared" si="4"/>
        <v>0.50890000000000002</v>
      </c>
      <c r="Q10" s="49">
        <f t="shared" si="5"/>
        <v>0.50890000000000002</v>
      </c>
      <c r="R10" s="49">
        <f t="shared" si="6"/>
        <v>0.51407970074178555</v>
      </c>
      <c r="T10" s="34" t="s">
        <v>113</v>
      </c>
      <c r="U10" s="47">
        <f t="shared" si="7"/>
        <v>0.50890000000000002</v>
      </c>
      <c r="V10" s="60" t="s">
        <v>113</v>
      </c>
      <c r="W10" s="61">
        <v>0.50890000000000002</v>
      </c>
    </row>
    <row r="11" spans="1:23" ht="15" customHeight="1" x14ac:dyDescent="0.2">
      <c r="A11" s="35" t="s">
        <v>114</v>
      </c>
      <c r="B11" s="48">
        <v>0.49149999999999999</v>
      </c>
      <c r="C11" s="35" t="s">
        <v>114</v>
      </c>
      <c r="D11" s="48">
        <v>0.50103292933118748</v>
      </c>
      <c r="E11" s="35" t="s">
        <v>114</v>
      </c>
      <c r="F11" s="48">
        <v>0.50901865448681749</v>
      </c>
      <c r="G11" s="35" t="s">
        <v>114</v>
      </c>
      <c r="H11" s="48" t="s">
        <v>119</v>
      </c>
      <c r="I11" s="35" t="s">
        <v>114</v>
      </c>
      <c r="J11" s="48">
        <v>0.51351411158553073</v>
      </c>
      <c r="K11" s="36">
        <v>8</v>
      </c>
      <c r="L11" s="49">
        <f t="shared" si="0"/>
        <v>0.51351411158553073</v>
      </c>
      <c r="M11" s="49" t="str">
        <f t="shared" si="1"/>
        <v>NA</v>
      </c>
      <c r="N11" s="49">
        <f t="shared" si="2"/>
        <v>0.50901865448681749</v>
      </c>
      <c r="O11" s="49">
        <f t="shared" si="3"/>
        <v>0.50103292933118748</v>
      </c>
      <c r="P11" s="49">
        <f t="shared" si="4"/>
        <v>0.49149999999999999</v>
      </c>
      <c r="Q11" s="49">
        <f t="shared" si="5"/>
        <v>0.49149999999999999</v>
      </c>
      <c r="R11" s="49">
        <f t="shared" si="6"/>
        <v>0.50376642385088388</v>
      </c>
      <c r="T11" s="35" t="s">
        <v>114</v>
      </c>
      <c r="U11" s="47">
        <f t="shared" si="7"/>
        <v>0.49149999999999999</v>
      </c>
      <c r="V11" s="60" t="s">
        <v>114</v>
      </c>
      <c r="W11" s="61">
        <v>0.49149999999999999</v>
      </c>
    </row>
    <row r="12" spans="1:23" ht="15" customHeight="1" x14ac:dyDescent="0.2">
      <c r="A12" s="34" t="s">
        <v>9</v>
      </c>
      <c r="B12" s="47">
        <v>0.2457</v>
      </c>
      <c r="C12" s="34" t="s">
        <v>9</v>
      </c>
      <c r="D12" s="47">
        <v>0.24376261265976332</v>
      </c>
      <c r="E12" s="34" t="s">
        <v>9</v>
      </c>
      <c r="F12" s="47">
        <v>0.25160537758538509</v>
      </c>
      <c r="G12" s="34" t="s">
        <v>9</v>
      </c>
      <c r="H12" s="47">
        <v>0.25205621890449842</v>
      </c>
      <c r="I12" s="34" t="s">
        <v>9</v>
      </c>
      <c r="J12" s="47">
        <v>0.25659881154851549</v>
      </c>
      <c r="K12" s="26">
        <v>9</v>
      </c>
      <c r="L12" s="49">
        <f t="shared" si="0"/>
        <v>0.25659881154851549</v>
      </c>
      <c r="M12" s="49">
        <f t="shared" si="1"/>
        <v>0.25205621890449842</v>
      </c>
      <c r="N12" s="49">
        <f t="shared" si="2"/>
        <v>0.25160537758538509</v>
      </c>
      <c r="O12" s="49">
        <f t="shared" si="3"/>
        <v>0.24376261265976332</v>
      </c>
      <c r="P12" s="49">
        <f t="shared" si="4"/>
        <v>0.2457</v>
      </c>
      <c r="Q12" s="49">
        <f t="shared" si="5"/>
        <v>0.2457</v>
      </c>
      <c r="R12" s="49">
        <f t="shared" si="6"/>
        <v>0.24994460413963249</v>
      </c>
      <c r="T12" s="34" t="s">
        <v>9</v>
      </c>
      <c r="U12" s="47">
        <f t="shared" si="7"/>
        <v>0.2457</v>
      </c>
      <c r="V12" s="60" t="s">
        <v>9</v>
      </c>
      <c r="W12" s="61">
        <v>0.2457</v>
      </c>
    </row>
    <row r="13" spans="1:23" ht="15" customHeight="1" x14ac:dyDescent="0.2">
      <c r="A13" s="35" t="s">
        <v>10</v>
      </c>
      <c r="B13" s="48">
        <v>0.34460000000000002</v>
      </c>
      <c r="C13" s="35" t="s">
        <v>10</v>
      </c>
      <c r="D13" s="48">
        <v>0.3653722579858979</v>
      </c>
      <c r="E13" s="35" t="s">
        <v>10</v>
      </c>
      <c r="F13" s="48">
        <v>0.37522752440379015</v>
      </c>
      <c r="G13" s="35" t="s">
        <v>10</v>
      </c>
      <c r="H13" s="48">
        <v>0.36469636467261829</v>
      </c>
      <c r="I13" s="35" t="s">
        <v>10</v>
      </c>
      <c r="J13" s="48">
        <v>0.36156501293250209</v>
      </c>
      <c r="K13" s="36">
        <v>10</v>
      </c>
      <c r="L13" s="49">
        <f t="shared" si="0"/>
        <v>0.36156501293250209</v>
      </c>
      <c r="M13" s="49">
        <f t="shared" si="1"/>
        <v>0.36469636467261829</v>
      </c>
      <c r="N13" s="49">
        <f t="shared" si="2"/>
        <v>0.37522752440379015</v>
      </c>
      <c r="O13" s="49">
        <f t="shared" si="3"/>
        <v>0.3653722579858979</v>
      </c>
      <c r="P13" s="49">
        <f t="shared" si="4"/>
        <v>0.34460000000000002</v>
      </c>
      <c r="Q13" s="49">
        <f t="shared" si="5"/>
        <v>0.34460000000000002</v>
      </c>
      <c r="R13" s="49">
        <f t="shared" si="6"/>
        <v>0.36229223199896166</v>
      </c>
      <c r="T13" s="35" t="s">
        <v>10</v>
      </c>
      <c r="U13" s="47">
        <f t="shared" si="7"/>
        <v>0.34460000000000002</v>
      </c>
      <c r="V13" s="60" t="s">
        <v>10</v>
      </c>
      <c r="W13" s="61">
        <v>0.34460000000000002</v>
      </c>
    </row>
    <row r="14" spans="1:23" ht="15" customHeight="1" x14ac:dyDescent="0.2">
      <c r="A14" s="34" t="s">
        <v>11</v>
      </c>
      <c r="B14" s="47">
        <v>0.2132</v>
      </c>
      <c r="C14" s="34" t="s">
        <v>11</v>
      </c>
      <c r="D14" s="47">
        <v>0.22884100904257301</v>
      </c>
      <c r="E14" s="34" t="s">
        <v>11</v>
      </c>
      <c r="F14" s="47">
        <v>0.23721268653606603</v>
      </c>
      <c r="G14" s="34" t="s">
        <v>11</v>
      </c>
      <c r="H14" s="47">
        <v>0.22731583198411154</v>
      </c>
      <c r="I14" s="34" t="s">
        <v>11</v>
      </c>
      <c r="J14" s="47">
        <v>0.22249494063840375</v>
      </c>
      <c r="K14" s="26">
        <v>11</v>
      </c>
      <c r="L14" s="49">
        <f t="shared" si="0"/>
        <v>0.22249494063840375</v>
      </c>
      <c r="M14" s="49">
        <f t="shared" si="1"/>
        <v>0.22731583198411154</v>
      </c>
      <c r="N14" s="49">
        <f t="shared" si="2"/>
        <v>0.23721268653606603</v>
      </c>
      <c r="O14" s="49">
        <f t="shared" si="3"/>
        <v>0.22884100904257301</v>
      </c>
      <c r="P14" s="49">
        <f t="shared" si="4"/>
        <v>0.2132</v>
      </c>
      <c r="Q14" s="49">
        <f t="shared" si="5"/>
        <v>0.2132</v>
      </c>
      <c r="R14" s="49">
        <f t="shared" si="6"/>
        <v>0.22581289364023088</v>
      </c>
      <c r="T14" s="34" t="s">
        <v>11</v>
      </c>
      <c r="U14" s="47">
        <f t="shared" si="7"/>
        <v>0.2132</v>
      </c>
      <c r="V14" s="60" t="s">
        <v>11</v>
      </c>
      <c r="W14" s="61">
        <v>0.2132</v>
      </c>
    </row>
    <row r="15" spans="1:23" ht="15" customHeight="1" x14ac:dyDescent="0.2">
      <c r="A15" s="35" t="s">
        <v>115</v>
      </c>
      <c r="B15" s="48">
        <v>0.40860000000000002</v>
      </c>
      <c r="C15" s="35" t="s">
        <v>115</v>
      </c>
      <c r="D15" s="48">
        <v>0.40687547751795744</v>
      </c>
      <c r="E15" s="35" t="s">
        <v>115</v>
      </c>
      <c r="F15" s="48">
        <v>0.46370610379605764</v>
      </c>
      <c r="G15" s="35" t="s">
        <v>115</v>
      </c>
      <c r="H15" s="48">
        <v>0.39644591784342909</v>
      </c>
      <c r="I15" s="35" t="s">
        <v>115</v>
      </c>
      <c r="J15" s="48">
        <v>0.39133794770814789</v>
      </c>
      <c r="K15" s="36">
        <v>12</v>
      </c>
      <c r="L15" s="49">
        <f t="shared" si="0"/>
        <v>0.39133794770814789</v>
      </c>
      <c r="M15" s="49">
        <f t="shared" si="1"/>
        <v>0.39644591784342909</v>
      </c>
      <c r="N15" s="49">
        <f t="shared" si="2"/>
        <v>0.46370610379605764</v>
      </c>
      <c r="O15" s="49">
        <f t="shared" si="3"/>
        <v>0.40687547751795744</v>
      </c>
      <c r="P15" s="49">
        <f t="shared" si="4"/>
        <v>0.40860000000000002</v>
      </c>
      <c r="Q15" s="49">
        <f t="shared" si="5"/>
        <v>0.40860000000000002</v>
      </c>
      <c r="R15" s="49">
        <f t="shared" si="6"/>
        <v>0.41339308937311847</v>
      </c>
      <c r="T15" s="35" t="s">
        <v>115</v>
      </c>
      <c r="U15" s="47">
        <f t="shared" si="7"/>
        <v>0.40860000000000002</v>
      </c>
      <c r="V15" s="60" t="s">
        <v>115</v>
      </c>
      <c r="W15" s="61">
        <v>0.40860000000000002</v>
      </c>
    </row>
    <row r="16" spans="1:23" ht="15" customHeight="1" x14ac:dyDescent="0.2">
      <c r="A16" s="34" t="s">
        <v>12</v>
      </c>
      <c r="B16" s="47">
        <v>0.15890000000000001</v>
      </c>
      <c r="C16" s="34" t="s">
        <v>12</v>
      </c>
      <c r="D16" s="47">
        <v>0.16307228802644658</v>
      </c>
      <c r="E16" s="34" t="s">
        <v>12</v>
      </c>
      <c r="F16" s="47">
        <v>0.16287068286579498</v>
      </c>
      <c r="G16" s="34" t="s">
        <v>12</v>
      </c>
      <c r="H16" s="47">
        <v>0.16111393921529782</v>
      </c>
      <c r="I16" s="34" t="s">
        <v>12</v>
      </c>
      <c r="J16" s="47">
        <v>0.15985268186858556</v>
      </c>
      <c r="K16" s="26">
        <v>13</v>
      </c>
      <c r="L16" s="49">
        <f t="shared" si="0"/>
        <v>0.15985268186858556</v>
      </c>
      <c r="M16" s="49">
        <f t="shared" si="1"/>
        <v>0.16111393921529782</v>
      </c>
      <c r="N16" s="49">
        <f t="shared" si="2"/>
        <v>0.16287068286579498</v>
      </c>
      <c r="O16" s="49">
        <f t="shared" si="3"/>
        <v>0.16307228802644658</v>
      </c>
      <c r="P16" s="49">
        <f t="shared" si="4"/>
        <v>0.15890000000000001</v>
      </c>
      <c r="Q16" s="49">
        <f t="shared" si="5"/>
        <v>0.15890000000000001</v>
      </c>
      <c r="R16" s="49">
        <f t="shared" si="6"/>
        <v>0.16116191839522501</v>
      </c>
      <c r="T16" s="34" t="s">
        <v>12</v>
      </c>
      <c r="U16" s="47">
        <f t="shared" si="7"/>
        <v>0.15890000000000001</v>
      </c>
      <c r="V16" s="60" t="s">
        <v>12</v>
      </c>
      <c r="W16" s="61">
        <v>0.15890000000000001</v>
      </c>
    </row>
    <row r="17" spans="1:23" ht="15" customHeight="1" x14ac:dyDescent="0.2">
      <c r="A17" s="35" t="s">
        <v>13</v>
      </c>
      <c r="B17" s="48">
        <v>0.2039</v>
      </c>
      <c r="C17" s="35" t="s">
        <v>13</v>
      </c>
      <c r="D17" s="48">
        <v>0.19264968440462821</v>
      </c>
      <c r="E17" s="35" t="s">
        <v>13</v>
      </c>
      <c r="F17" s="48">
        <v>0.20539283625580096</v>
      </c>
      <c r="G17" s="35" t="s">
        <v>13</v>
      </c>
      <c r="H17" s="48">
        <v>0.21142607333910113</v>
      </c>
      <c r="I17" s="35" t="s">
        <v>13</v>
      </c>
      <c r="J17" s="48">
        <v>0.19010774173017808</v>
      </c>
      <c r="K17" s="36">
        <v>14</v>
      </c>
      <c r="L17" s="49">
        <f t="shared" si="0"/>
        <v>0.19010774173017808</v>
      </c>
      <c r="M17" s="49">
        <f t="shared" si="1"/>
        <v>0.21142607333910113</v>
      </c>
      <c r="N17" s="49">
        <f t="shared" si="2"/>
        <v>0.20539283625580096</v>
      </c>
      <c r="O17" s="49">
        <f t="shared" si="3"/>
        <v>0.19264968440462821</v>
      </c>
      <c r="P17" s="49">
        <f t="shared" si="4"/>
        <v>0.2039</v>
      </c>
      <c r="Q17" s="49">
        <f t="shared" si="5"/>
        <v>0.2039</v>
      </c>
      <c r="R17" s="49">
        <f t="shared" si="6"/>
        <v>0.20069526714594166</v>
      </c>
      <c r="T17" s="35" t="s">
        <v>13</v>
      </c>
      <c r="U17" s="47">
        <f t="shared" si="7"/>
        <v>0.2039</v>
      </c>
      <c r="V17" s="60" t="s">
        <v>13</v>
      </c>
      <c r="W17" s="61">
        <v>0.2039</v>
      </c>
    </row>
    <row r="18" spans="1:23" ht="15" customHeight="1" x14ac:dyDescent="0.2">
      <c r="A18" s="34" t="s">
        <v>14</v>
      </c>
      <c r="B18" s="47">
        <v>0.2596</v>
      </c>
      <c r="C18" s="34" t="s">
        <v>14</v>
      </c>
      <c r="D18" s="47">
        <v>0.25782503770471354</v>
      </c>
      <c r="E18" s="34" t="s">
        <v>14</v>
      </c>
      <c r="F18" s="47">
        <v>0.2998287028693537</v>
      </c>
      <c r="G18" s="34" t="s">
        <v>14</v>
      </c>
      <c r="H18" s="47">
        <v>0.28224785118013429</v>
      </c>
      <c r="I18" s="34" t="s">
        <v>14</v>
      </c>
      <c r="J18" s="47">
        <v>0.2657353570031511</v>
      </c>
      <c r="K18" s="26">
        <v>15</v>
      </c>
      <c r="L18" s="49">
        <f t="shared" si="0"/>
        <v>0.2657353570031511</v>
      </c>
      <c r="M18" s="49">
        <f t="shared" si="1"/>
        <v>0.28224785118013429</v>
      </c>
      <c r="N18" s="49">
        <f t="shared" si="2"/>
        <v>0.2998287028693537</v>
      </c>
      <c r="O18" s="49">
        <f t="shared" si="3"/>
        <v>0.25782503770471354</v>
      </c>
      <c r="P18" s="49">
        <f t="shared" si="4"/>
        <v>0.2596</v>
      </c>
      <c r="Q18" s="49">
        <f t="shared" si="5"/>
        <v>0.2596</v>
      </c>
      <c r="R18" s="49">
        <f t="shared" si="6"/>
        <v>0.27304738975147058</v>
      </c>
      <c r="T18" s="34" t="s">
        <v>14</v>
      </c>
      <c r="U18" s="47">
        <f t="shared" si="7"/>
        <v>0.2596</v>
      </c>
      <c r="V18" s="60" t="s">
        <v>14</v>
      </c>
      <c r="W18" s="61">
        <v>0.2596</v>
      </c>
    </row>
    <row r="19" spans="1:23" ht="15" customHeight="1" x14ac:dyDescent="0.2">
      <c r="A19" s="35" t="s">
        <v>15</v>
      </c>
      <c r="B19" s="48">
        <v>7.6100000000000001E-2</v>
      </c>
      <c r="C19" s="35" t="s">
        <v>15</v>
      </c>
      <c r="D19" s="48">
        <v>7.2705766952524634E-2</v>
      </c>
      <c r="E19" s="35" t="s">
        <v>15</v>
      </c>
      <c r="F19" s="48">
        <v>7.8330185723965162E-2</v>
      </c>
      <c r="G19" s="35" t="s">
        <v>15</v>
      </c>
      <c r="H19" s="48">
        <v>7.1404411680148494E-2</v>
      </c>
      <c r="I19" s="35" t="s">
        <v>15</v>
      </c>
      <c r="J19" s="48">
        <v>6.1283371925743402E-2</v>
      </c>
      <c r="K19" s="36">
        <v>16</v>
      </c>
      <c r="L19" s="49">
        <f t="shared" si="0"/>
        <v>6.1283371925743402E-2</v>
      </c>
      <c r="M19" s="49">
        <f t="shared" si="1"/>
        <v>7.1404411680148494E-2</v>
      </c>
      <c r="N19" s="49">
        <f t="shared" si="2"/>
        <v>7.8330185723965162E-2</v>
      </c>
      <c r="O19" s="49">
        <f t="shared" si="3"/>
        <v>7.2705766952524634E-2</v>
      </c>
      <c r="P19" s="49">
        <f t="shared" si="4"/>
        <v>7.6100000000000001E-2</v>
      </c>
      <c r="Q19" s="49">
        <f t="shared" si="5"/>
        <v>7.6100000000000001E-2</v>
      </c>
      <c r="R19" s="49">
        <f t="shared" si="6"/>
        <v>7.1964747256476336E-2</v>
      </c>
      <c r="T19" s="35" t="s">
        <v>15</v>
      </c>
      <c r="U19" s="47">
        <f t="shared" si="7"/>
        <v>7.6100000000000001E-2</v>
      </c>
      <c r="V19" s="60" t="s">
        <v>15</v>
      </c>
      <c r="W19" s="61">
        <v>7.6100000000000001E-2</v>
      </c>
    </row>
    <row r="20" spans="1:23" ht="15" customHeight="1" x14ac:dyDescent="0.2">
      <c r="A20" s="34" t="s">
        <v>16</v>
      </c>
      <c r="B20" s="47">
        <v>7.5899999999999995E-2</v>
      </c>
      <c r="C20" s="34" t="s">
        <v>16</v>
      </c>
      <c r="D20" s="47">
        <v>6.7353284581822645E-2</v>
      </c>
      <c r="E20" s="34" t="s">
        <v>16</v>
      </c>
      <c r="F20" s="47">
        <v>9.8330109788016734E-2</v>
      </c>
      <c r="G20" s="34" t="s">
        <v>16</v>
      </c>
      <c r="H20" s="47">
        <v>9.4408684359448158E-2</v>
      </c>
      <c r="I20" s="34" t="s">
        <v>16</v>
      </c>
      <c r="J20" s="47">
        <v>7.3561409460195376E-2</v>
      </c>
      <c r="K20" s="26">
        <v>17</v>
      </c>
      <c r="L20" s="49">
        <f t="shared" si="0"/>
        <v>7.3561409460195376E-2</v>
      </c>
      <c r="M20" s="49">
        <f t="shared" si="1"/>
        <v>9.4408684359448158E-2</v>
      </c>
      <c r="N20" s="49">
        <f t="shared" si="2"/>
        <v>9.8330109788016734E-2</v>
      </c>
      <c r="O20" s="49">
        <f t="shared" si="3"/>
        <v>6.7353284581822645E-2</v>
      </c>
      <c r="P20" s="49">
        <f t="shared" si="4"/>
        <v>7.5899999999999995E-2</v>
      </c>
      <c r="Q20" s="49">
        <f t="shared" si="5"/>
        <v>7.5899999999999995E-2</v>
      </c>
      <c r="R20" s="49">
        <f t="shared" si="6"/>
        <v>8.1910697637896573E-2</v>
      </c>
      <c r="T20" s="34" t="s">
        <v>16</v>
      </c>
      <c r="U20" s="47">
        <f t="shared" si="7"/>
        <v>7.5899999999999995E-2</v>
      </c>
      <c r="V20" s="60" t="s">
        <v>16</v>
      </c>
      <c r="W20" s="61">
        <v>7.5899999999999995E-2</v>
      </c>
    </row>
    <row r="21" spans="1:23" ht="15" customHeight="1" x14ac:dyDescent="0.2">
      <c r="A21" s="35" t="s">
        <v>17</v>
      </c>
      <c r="B21" s="48">
        <v>0.18210000000000001</v>
      </c>
      <c r="C21" s="35" t="s">
        <v>17</v>
      </c>
      <c r="D21" s="48">
        <v>0.19999505485204316</v>
      </c>
      <c r="E21" s="35" t="s">
        <v>17</v>
      </c>
      <c r="F21" s="48">
        <v>0.20056212294481135</v>
      </c>
      <c r="G21" s="35" t="s">
        <v>17</v>
      </c>
      <c r="H21" s="48">
        <v>0.19254465380280797</v>
      </c>
      <c r="I21" s="35" t="s">
        <v>17</v>
      </c>
      <c r="J21" s="48">
        <v>0.18860675276163053</v>
      </c>
      <c r="K21" s="36">
        <v>18</v>
      </c>
      <c r="L21" s="49">
        <f t="shared" si="0"/>
        <v>0.18860675276163053</v>
      </c>
      <c r="M21" s="49">
        <f t="shared" si="1"/>
        <v>0.19254465380280797</v>
      </c>
      <c r="N21" s="49">
        <f t="shared" si="2"/>
        <v>0.20056212294481135</v>
      </c>
      <c r="O21" s="49">
        <f t="shared" si="3"/>
        <v>0.19999505485204316</v>
      </c>
      <c r="P21" s="49">
        <f t="shared" si="4"/>
        <v>0.18210000000000001</v>
      </c>
      <c r="Q21" s="49">
        <f t="shared" si="5"/>
        <v>0.18210000000000001</v>
      </c>
      <c r="R21" s="49">
        <f t="shared" si="6"/>
        <v>0.1927617168722586</v>
      </c>
      <c r="T21" s="35" t="s">
        <v>17</v>
      </c>
      <c r="U21" s="47">
        <f t="shared" si="7"/>
        <v>0.18210000000000001</v>
      </c>
      <c r="V21" s="60" t="s">
        <v>17</v>
      </c>
      <c r="W21" s="61">
        <v>0.18210000000000001</v>
      </c>
    </row>
    <row r="22" spans="1:23" ht="15" customHeight="1" x14ac:dyDescent="0.2">
      <c r="A22" s="34" t="s">
        <v>18</v>
      </c>
      <c r="B22" s="47">
        <v>4.9500000000000002E-2</v>
      </c>
      <c r="C22" s="34" t="s">
        <v>18</v>
      </c>
      <c r="D22" s="47">
        <v>5.6044178162467408E-2</v>
      </c>
      <c r="E22" s="34" t="s">
        <v>18</v>
      </c>
      <c r="F22" s="47">
        <v>5.6040345025864219E-2</v>
      </c>
      <c r="G22" s="34" t="s">
        <v>18</v>
      </c>
      <c r="H22" s="47">
        <v>4.9976810178533199E-2</v>
      </c>
      <c r="I22" s="34" t="s">
        <v>18</v>
      </c>
      <c r="J22" s="47">
        <v>4.4053764925991307E-2</v>
      </c>
      <c r="K22" s="26">
        <v>19</v>
      </c>
      <c r="L22" s="49">
        <f t="shared" si="0"/>
        <v>4.4053764925991307E-2</v>
      </c>
      <c r="M22" s="49">
        <f t="shared" si="1"/>
        <v>4.9976810178533199E-2</v>
      </c>
      <c r="N22" s="49">
        <f t="shared" si="2"/>
        <v>5.6040345025864219E-2</v>
      </c>
      <c r="O22" s="49">
        <f t="shared" si="3"/>
        <v>5.6044178162467408E-2</v>
      </c>
      <c r="P22" s="49">
        <f t="shared" si="4"/>
        <v>4.9500000000000002E-2</v>
      </c>
      <c r="Q22" s="49">
        <f t="shared" si="5"/>
        <v>4.9500000000000002E-2</v>
      </c>
      <c r="R22" s="49">
        <f t="shared" si="6"/>
        <v>5.1123019658571224E-2</v>
      </c>
      <c r="T22" s="34" t="s">
        <v>18</v>
      </c>
      <c r="U22" s="47">
        <f t="shared" si="7"/>
        <v>4.9500000000000002E-2</v>
      </c>
      <c r="V22" s="60" t="s">
        <v>18</v>
      </c>
      <c r="W22" s="61">
        <v>4.9500000000000002E-2</v>
      </c>
    </row>
    <row r="23" spans="1:23" ht="15" customHeight="1" x14ac:dyDescent="0.2">
      <c r="A23" s="35" t="s">
        <v>19</v>
      </c>
      <c r="B23" s="48">
        <v>0.1366</v>
      </c>
      <c r="C23" s="35" t="s">
        <v>19</v>
      </c>
      <c r="D23" s="48">
        <v>0.14716067062821703</v>
      </c>
      <c r="E23" s="35" t="s">
        <v>19</v>
      </c>
      <c r="F23" s="48">
        <v>0.15115488132439736</v>
      </c>
      <c r="G23" s="35" t="s">
        <v>19</v>
      </c>
      <c r="H23" s="48">
        <v>0.13231764562277723</v>
      </c>
      <c r="I23" s="35" t="s">
        <v>19</v>
      </c>
      <c r="J23" s="48">
        <v>0.13505936582566</v>
      </c>
      <c r="K23" s="36">
        <v>20</v>
      </c>
      <c r="L23" s="49">
        <f t="shared" si="0"/>
        <v>0.13505936582566</v>
      </c>
      <c r="M23" s="49">
        <f t="shared" si="1"/>
        <v>0.13231764562277723</v>
      </c>
      <c r="N23" s="49">
        <f t="shared" si="2"/>
        <v>0.15115488132439736</v>
      </c>
      <c r="O23" s="49">
        <f t="shared" si="3"/>
        <v>0.14716067062821703</v>
      </c>
      <c r="P23" s="49">
        <f t="shared" si="4"/>
        <v>0.1366</v>
      </c>
      <c r="Q23" s="49">
        <f t="shared" si="5"/>
        <v>0.1366</v>
      </c>
      <c r="R23" s="49">
        <f t="shared" si="6"/>
        <v>0.14045851268021034</v>
      </c>
      <c r="T23" s="35" t="s">
        <v>19</v>
      </c>
      <c r="U23" s="47">
        <f t="shared" si="7"/>
        <v>0.1366</v>
      </c>
      <c r="V23" s="60" t="s">
        <v>19</v>
      </c>
      <c r="W23" s="61">
        <v>0.1366</v>
      </c>
    </row>
    <row r="24" spans="1:23" ht="15" customHeight="1" x14ac:dyDescent="0.2">
      <c r="A24" s="34" t="s">
        <v>20</v>
      </c>
      <c r="B24" s="47">
        <v>0.1138</v>
      </c>
      <c r="C24" s="34" t="s">
        <v>20</v>
      </c>
      <c r="D24" s="47">
        <v>9.4711644427320482E-2</v>
      </c>
      <c r="E24" s="34" t="s">
        <v>20</v>
      </c>
      <c r="F24" s="47">
        <v>9.3157202708435083E-2</v>
      </c>
      <c r="G24" s="34" t="s">
        <v>20</v>
      </c>
      <c r="H24" s="47">
        <v>0.11129487658868598</v>
      </c>
      <c r="I24" s="34" t="s">
        <v>20</v>
      </c>
      <c r="J24" s="47">
        <v>0.11197225817882683</v>
      </c>
      <c r="K24" s="26">
        <v>21</v>
      </c>
      <c r="L24" s="49">
        <f t="shared" si="0"/>
        <v>0.11197225817882683</v>
      </c>
      <c r="M24" s="49">
        <f t="shared" si="1"/>
        <v>0.11129487658868598</v>
      </c>
      <c r="N24" s="49">
        <f t="shared" si="2"/>
        <v>9.3157202708435083E-2</v>
      </c>
      <c r="O24" s="49">
        <f t="shared" si="3"/>
        <v>9.4711644427320482E-2</v>
      </c>
      <c r="P24" s="49">
        <f t="shared" si="4"/>
        <v>0.1138</v>
      </c>
      <c r="Q24" s="49">
        <f t="shared" si="5"/>
        <v>0.1138</v>
      </c>
      <c r="R24" s="49">
        <f t="shared" si="6"/>
        <v>0.10498719638065368</v>
      </c>
      <c r="T24" s="34" t="s">
        <v>20</v>
      </c>
      <c r="U24" s="47">
        <f t="shared" si="7"/>
        <v>0.1138</v>
      </c>
      <c r="V24" s="60" t="s">
        <v>20</v>
      </c>
      <c r="W24" s="61">
        <v>0.1138</v>
      </c>
    </row>
    <row r="25" spans="1:23" ht="15" customHeight="1" x14ac:dyDescent="0.2">
      <c r="A25" s="35" t="s">
        <v>21</v>
      </c>
      <c r="B25" s="48">
        <v>8.5400000000000004E-2</v>
      </c>
      <c r="C25" s="35" t="s">
        <v>21</v>
      </c>
      <c r="D25" s="48">
        <v>9.492046451942189E-2</v>
      </c>
      <c r="E25" s="35" t="s">
        <v>21</v>
      </c>
      <c r="F25" s="48">
        <v>9.6618379279146127E-2</v>
      </c>
      <c r="G25" s="35" t="s">
        <v>21</v>
      </c>
      <c r="H25" s="48">
        <v>9.054067520176784E-2</v>
      </c>
      <c r="I25" s="35" t="s">
        <v>21</v>
      </c>
      <c r="J25" s="48">
        <v>9.3571577123696043E-2</v>
      </c>
      <c r="K25" s="36">
        <v>22</v>
      </c>
      <c r="L25" s="49">
        <f t="shared" si="0"/>
        <v>9.3571577123696043E-2</v>
      </c>
      <c r="M25" s="49">
        <f t="shared" si="1"/>
        <v>9.054067520176784E-2</v>
      </c>
      <c r="N25" s="49">
        <f t="shared" si="2"/>
        <v>9.6618379279146127E-2</v>
      </c>
      <c r="O25" s="49">
        <f t="shared" si="3"/>
        <v>9.492046451942189E-2</v>
      </c>
      <c r="P25" s="49">
        <f t="shared" si="4"/>
        <v>8.5400000000000004E-2</v>
      </c>
      <c r="Q25" s="49">
        <f t="shared" si="5"/>
        <v>8.5400000000000004E-2</v>
      </c>
      <c r="R25" s="49">
        <f t="shared" si="6"/>
        <v>9.2210219224806364E-2</v>
      </c>
      <c r="T25" s="35" t="s">
        <v>21</v>
      </c>
      <c r="U25" s="47">
        <f t="shared" si="7"/>
        <v>8.5400000000000004E-2</v>
      </c>
      <c r="V25" s="60" t="s">
        <v>21</v>
      </c>
      <c r="W25" s="61">
        <v>8.5400000000000004E-2</v>
      </c>
    </row>
    <row r="26" spans="1:23" ht="15" customHeight="1" x14ac:dyDescent="0.2">
      <c r="A26" s="34" t="s">
        <v>23</v>
      </c>
      <c r="B26" s="47">
        <v>7.22E-2</v>
      </c>
      <c r="C26" s="34" t="s">
        <v>23</v>
      </c>
      <c r="D26" s="47">
        <v>7.1677886668863072E-2</v>
      </c>
      <c r="E26" s="34" t="s">
        <v>23</v>
      </c>
      <c r="F26" s="47">
        <v>7.8306429318345749E-2</v>
      </c>
      <c r="G26" s="34" t="s">
        <v>23</v>
      </c>
      <c r="H26" s="47">
        <v>0.11590865761361449</v>
      </c>
      <c r="I26" s="34" t="s">
        <v>23</v>
      </c>
      <c r="J26" s="47">
        <v>0.1214482887033681</v>
      </c>
      <c r="K26" s="26">
        <v>23</v>
      </c>
      <c r="L26" s="49">
        <f t="shared" si="0"/>
        <v>0.1214482887033681</v>
      </c>
      <c r="M26" s="49">
        <f t="shared" si="1"/>
        <v>0.11590865761361449</v>
      </c>
      <c r="N26" s="49">
        <f t="shared" si="2"/>
        <v>7.8306429318345749E-2</v>
      </c>
      <c r="O26" s="49">
        <f t="shared" si="3"/>
        <v>7.1677886668863072E-2</v>
      </c>
      <c r="P26" s="49">
        <f t="shared" si="4"/>
        <v>7.22E-2</v>
      </c>
      <c r="Q26" s="49">
        <f t="shared" si="5"/>
        <v>7.22E-2</v>
      </c>
      <c r="R26" s="49">
        <f t="shared" si="6"/>
        <v>9.190825246083828E-2</v>
      </c>
      <c r="T26" s="34" t="s">
        <v>23</v>
      </c>
      <c r="U26" s="47">
        <f t="shared" si="7"/>
        <v>7.22E-2</v>
      </c>
      <c r="V26" s="60" t="s">
        <v>23</v>
      </c>
      <c r="W26" s="61">
        <v>7.22E-2</v>
      </c>
    </row>
    <row r="27" spans="1:23" ht="15" customHeight="1" x14ac:dyDescent="0.2">
      <c r="A27" s="35" t="s">
        <v>24</v>
      </c>
      <c r="B27" s="48">
        <v>0.2848</v>
      </c>
      <c r="C27" s="35" t="s">
        <v>24</v>
      </c>
      <c r="D27" s="48">
        <v>0.26193395529318819</v>
      </c>
      <c r="E27" s="35" t="s">
        <v>24</v>
      </c>
      <c r="F27" s="48">
        <v>0.25210152874269476</v>
      </c>
      <c r="G27" s="35" t="s">
        <v>24</v>
      </c>
      <c r="H27" s="48">
        <v>0.24661899068723742</v>
      </c>
      <c r="I27" s="35" t="s">
        <v>24</v>
      </c>
      <c r="J27" s="48">
        <v>0.27417113463060744</v>
      </c>
      <c r="K27" s="36">
        <v>24</v>
      </c>
      <c r="L27" s="49">
        <f t="shared" si="0"/>
        <v>0.27417113463060744</v>
      </c>
      <c r="M27" s="49">
        <f t="shared" si="1"/>
        <v>0.24661899068723742</v>
      </c>
      <c r="N27" s="49">
        <f t="shared" si="2"/>
        <v>0.25210152874269476</v>
      </c>
      <c r="O27" s="49">
        <f t="shared" si="3"/>
        <v>0.26193395529318819</v>
      </c>
      <c r="P27" s="49">
        <f t="shared" si="4"/>
        <v>0.2848</v>
      </c>
      <c r="Q27" s="49">
        <f t="shared" si="5"/>
        <v>0.2848</v>
      </c>
      <c r="R27" s="49">
        <f t="shared" si="6"/>
        <v>0.26392512187074557</v>
      </c>
      <c r="T27" s="35" t="s">
        <v>24</v>
      </c>
      <c r="U27" s="47">
        <f t="shared" si="7"/>
        <v>0.2848</v>
      </c>
      <c r="V27" s="60" t="s">
        <v>24</v>
      </c>
      <c r="W27" s="61">
        <v>0.2848</v>
      </c>
    </row>
    <row r="28" spans="1:23" ht="15" customHeight="1" x14ac:dyDescent="0.2">
      <c r="A28" s="34" t="s">
        <v>25</v>
      </c>
      <c r="B28" s="47">
        <v>0.2646</v>
      </c>
      <c r="C28" s="34" t="s">
        <v>25</v>
      </c>
      <c r="D28" s="47">
        <v>0.27818679265465246</v>
      </c>
      <c r="E28" s="34" t="s">
        <v>25</v>
      </c>
      <c r="F28" s="47">
        <v>0.28462419301487096</v>
      </c>
      <c r="G28" s="34" t="s">
        <v>25</v>
      </c>
      <c r="H28" s="47">
        <v>0.29526670484340778</v>
      </c>
      <c r="I28" s="34" t="s">
        <v>25</v>
      </c>
      <c r="J28" s="47">
        <v>0.28653221909815058</v>
      </c>
      <c r="K28" s="26">
        <v>25</v>
      </c>
      <c r="L28" s="49">
        <f t="shared" si="0"/>
        <v>0.28653221909815058</v>
      </c>
      <c r="M28" s="49">
        <f t="shared" si="1"/>
        <v>0.29526670484340778</v>
      </c>
      <c r="N28" s="49">
        <f t="shared" si="2"/>
        <v>0.28462419301487096</v>
      </c>
      <c r="O28" s="49">
        <f t="shared" si="3"/>
        <v>0.27818679265465246</v>
      </c>
      <c r="P28" s="49">
        <f t="shared" si="4"/>
        <v>0.2646</v>
      </c>
      <c r="Q28" s="49">
        <f t="shared" si="5"/>
        <v>0.2646</v>
      </c>
      <c r="R28" s="49">
        <f t="shared" si="6"/>
        <v>0.28184198192221632</v>
      </c>
      <c r="T28" s="34" t="s">
        <v>25</v>
      </c>
      <c r="U28" s="47">
        <f t="shared" si="7"/>
        <v>0.2646</v>
      </c>
      <c r="V28" s="60" t="s">
        <v>25</v>
      </c>
      <c r="W28" s="61">
        <v>0.2646</v>
      </c>
    </row>
    <row r="29" spans="1:23" ht="15" customHeight="1" x14ac:dyDescent="0.2">
      <c r="A29" s="35" t="s">
        <v>27</v>
      </c>
      <c r="B29" s="48">
        <v>0.29160000000000003</v>
      </c>
      <c r="C29" s="35" t="s">
        <v>27</v>
      </c>
      <c r="D29" s="48">
        <v>0.31215742208194847</v>
      </c>
      <c r="E29" s="35" t="s">
        <v>27</v>
      </c>
      <c r="F29" s="48">
        <v>0.391104597827448</v>
      </c>
      <c r="G29" s="35" t="s">
        <v>27</v>
      </c>
      <c r="H29" s="48">
        <v>0.3751756576921299</v>
      </c>
      <c r="I29" s="35" t="s">
        <v>27</v>
      </c>
      <c r="J29" s="48">
        <v>0.38016043238377251</v>
      </c>
      <c r="K29" s="36">
        <v>26</v>
      </c>
      <c r="L29" s="49">
        <f t="shared" si="0"/>
        <v>0.38016043238377251</v>
      </c>
      <c r="M29" s="49">
        <f t="shared" si="1"/>
        <v>0.3751756576921299</v>
      </c>
      <c r="N29" s="49">
        <f t="shared" si="2"/>
        <v>0.391104597827448</v>
      </c>
      <c r="O29" s="49">
        <f t="shared" si="3"/>
        <v>0.31215742208194847</v>
      </c>
      <c r="P29" s="49">
        <f t="shared" si="4"/>
        <v>0.29160000000000003</v>
      </c>
      <c r="Q29" s="49">
        <f t="shared" si="5"/>
        <v>0.29160000000000003</v>
      </c>
      <c r="R29" s="49">
        <f t="shared" si="6"/>
        <v>0.35003962199705979</v>
      </c>
      <c r="T29" s="35" t="s">
        <v>27</v>
      </c>
      <c r="U29" s="47">
        <f t="shared" si="7"/>
        <v>0.29160000000000003</v>
      </c>
      <c r="V29" s="60" t="s">
        <v>27</v>
      </c>
      <c r="W29" s="61">
        <v>0.29160000000000003</v>
      </c>
    </row>
    <row r="30" spans="1:23" ht="15" customHeight="1" x14ac:dyDescent="0.2">
      <c r="A30" s="34" t="s">
        <v>29</v>
      </c>
      <c r="B30" s="47">
        <v>0.20300000000000001</v>
      </c>
      <c r="C30" s="34" t="s">
        <v>29</v>
      </c>
      <c r="D30" s="47">
        <v>0.19988593200732863</v>
      </c>
      <c r="E30" s="34" t="s">
        <v>29</v>
      </c>
      <c r="F30" s="47">
        <v>0.19906007188352892</v>
      </c>
      <c r="G30" s="34" t="s">
        <v>29</v>
      </c>
      <c r="H30" s="47">
        <v>0.20598070134558935</v>
      </c>
      <c r="I30" s="34" t="s">
        <v>29</v>
      </c>
      <c r="J30" s="47">
        <v>0.19344492782681949</v>
      </c>
      <c r="K30" s="26">
        <v>27</v>
      </c>
      <c r="L30" s="49">
        <f t="shared" si="0"/>
        <v>0.19344492782681949</v>
      </c>
      <c r="M30" s="49">
        <f t="shared" si="1"/>
        <v>0.20598070134558935</v>
      </c>
      <c r="N30" s="49">
        <f t="shared" si="2"/>
        <v>0.19906007188352892</v>
      </c>
      <c r="O30" s="49">
        <f t="shared" si="3"/>
        <v>0.19988593200732863</v>
      </c>
      <c r="P30" s="49">
        <f t="shared" si="4"/>
        <v>0.20300000000000001</v>
      </c>
      <c r="Q30" s="49">
        <f t="shared" si="5"/>
        <v>0.20300000000000001</v>
      </c>
      <c r="R30" s="49">
        <f t="shared" si="6"/>
        <v>0.20027432661265329</v>
      </c>
      <c r="T30" s="34" t="s">
        <v>29</v>
      </c>
      <c r="U30" s="47">
        <f t="shared" si="7"/>
        <v>0.20300000000000001</v>
      </c>
      <c r="V30" s="60" t="s">
        <v>29</v>
      </c>
      <c r="W30" s="61">
        <v>0.20300000000000001</v>
      </c>
    </row>
    <row r="31" spans="1:23" ht="15" customHeight="1" x14ac:dyDescent="0.2">
      <c r="A31" s="35" t="s">
        <v>30</v>
      </c>
      <c r="B31" s="48">
        <v>0.249</v>
      </c>
      <c r="C31" s="35" t="s">
        <v>30</v>
      </c>
      <c r="D31" s="48">
        <v>0.24443726319573841</v>
      </c>
      <c r="E31" s="35" t="s">
        <v>30</v>
      </c>
      <c r="F31" s="48">
        <v>0.19637314951903007</v>
      </c>
      <c r="G31" s="35" t="s">
        <v>30</v>
      </c>
      <c r="H31" s="48">
        <v>0.17450857569586992</v>
      </c>
      <c r="I31" s="35" t="s">
        <v>30</v>
      </c>
      <c r="J31" s="48">
        <v>0.20749519526384946</v>
      </c>
      <c r="K31" s="36">
        <v>28</v>
      </c>
      <c r="L31" s="49">
        <f t="shared" si="0"/>
        <v>0.20749519526384946</v>
      </c>
      <c r="M31" s="49">
        <f t="shared" si="1"/>
        <v>0.17450857569586992</v>
      </c>
      <c r="N31" s="49">
        <f t="shared" si="2"/>
        <v>0.19637314951903007</v>
      </c>
      <c r="O31" s="49">
        <f t="shared" si="3"/>
        <v>0.24443726319573841</v>
      </c>
      <c r="P31" s="49">
        <f t="shared" si="4"/>
        <v>0.249</v>
      </c>
      <c r="Q31" s="49">
        <f t="shared" si="5"/>
        <v>0.249</v>
      </c>
      <c r="R31" s="49">
        <f t="shared" si="6"/>
        <v>0.21436283673489759</v>
      </c>
      <c r="T31" s="35" t="s">
        <v>30</v>
      </c>
      <c r="U31" s="47">
        <f t="shared" si="7"/>
        <v>0.249</v>
      </c>
      <c r="V31" s="60" t="s">
        <v>30</v>
      </c>
      <c r="W31" s="61">
        <v>0.249</v>
      </c>
    </row>
    <row r="32" spans="1:23" ht="15" customHeight="1" x14ac:dyDescent="0.2">
      <c r="A32" s="34" t="s">
        <v>31</v>
      </c>
      <c r="B32" s="47">
        <v>0.1353</v>
      </c>
      <c r="C32" s="34" t="s">
        <v>31</v>
      </c>
      <c r="D32" s="47">
        <v>0.14161760412736313</v>
      </c>
      <c r="E32" s="34" t="s">
        <v>31</v>
      </c>
      <c r="F32" s="47">
        <v>0.1468189893584233</v>
      </c>
      <c r="G32" s="34" t="s">
        <v>31</v>
      </c>
      <c r="H32" s="47">
        <v>0.13963567519487599</v>
      </c>
      <c r="I32" s="34" t="s">
        <v>31</v>
      </c>
      <c r="J32" s="47">
        <v>0.14112902418811549</v>
      </c>
      <c r="K32" s="26">
        <v>29</v>
      </c>
      <c r="L32" s="49">
        <f t="shared" si="0"/>
        <v>0.14112902418811549</v>
      </c>
      <c r="M32" s="49">
        <f t="shared" si="1"/>
        <v>0.13963567519487599</v>
      </c>
      <c r="N32" s="49">
        <f t="shared" si="2"/>
        <v>0.1468189893584233</v>
      </c>
      <c r="O32" s="49">
        <f t="shared" si="3"/>
        <v>0.14161760412736313</v>
      </c>
      <c r="P32" s="49">
        <f t="shared" si="4"/>
        <v>0.1353</v>
      </c>
      <c r="Q32" s="49">
        <f t="shared" si="5"/>
        <v>0.1353</v>
      </c>
      <c r="R32" s="49">
        <f t="shared" si="6"/>
        <v>0.1409002585737556</v>
      </c>
      <c r="T32" s="34" t="s">
        <v>31</v>
      </c>
      <c r="U32" s="47">
        <f t="shared" si="7"/>
        <v>0.1353</v>
      </c>
      <c r="V32" s="60" t="s">
        <v>31</v>
      </c>
      <c r="W32" s="61">
        <v>0.1353</v>
      </c>
    </row>
    <row r="33" spans="1:23" ht="15" customHeight="1" x14ac:dyDescent="0.2">
      <c r="A33" s="35" t="s">
        <v>33</v>
      </c>
      <c r="B33" s="48">
        <v>7.6499999999999999E-2</v>
      </c>
      <c r="C33" s="35" t="s">
        <v>33</v>
      </c>
      <c r="D33" s="48">
        <v>6.640769378936652E-2</v>
      </c>
      <c r="E33" s="35" t="s">
        <v>33</v>
      </c>
      <c r="F33" s="48">
        <v>6.5739278678439539E-2</v>
      </c>
      <c r="G33" s="35" t="s">
        <v>33</v>
      </c>
      <c r="H33" s="48">
        <v>6.7373258300941707E-2</v>
      </c>
      <c r="I33" s="35" t="s">
        <v>33</v>
      </c>
      <c r="J33" s="48">
        <v>6.8355554636391591E-2</v>
      </c>
      <c r="K33" s="36">
        <v>30</v>
      </c>
      <c r="L33" s="49">
        <f t="shared" si="0"/>
        <v>6.8355554636391591E-2</v>
      </c>
      <c r="M33" s="49">
        <f t="shared" si="1"/>
        <v>6.7373258300941707E-2</v>
      </c>
      <c r="N33" s="49">
        <f t="shared" si="2"/>
        <v>6.5739278678439539E-2</v>
      </c>
      <c r="O33" s="49">
        <f t="shared" si="3"/>
        <v>6.640769378936652E-2</v>
      </c>
      <c r="P33" s="49">
        <f t="shared" si="4"/>
        <v>7.6499999999999999E-2</v>
      </c>
      <c r="Q33" s="49">
        <f t="shared" si="5"/>
        <v>7.6499999999999999E-2</v>
      </c>
      <c r="R33" s="49">
        <f t="shared" si="6"/>
        <v>6.8875157081027871E-2</v>
      </c>
      <c r="T33" s="35" t="s">
        <v>33</v>
      </c>
      <c r="U33" s="47">
        <f t="shared" si="7"/>
        <v>7.6499999999999999E-2</v>
      </c>
      <c r="V33" s="60" t="s">
        <v>33</v>
      </c>
      <c r="W33" s="61">
        <v>7.6499999999999999E-2</v>
      </c>
    </row>
    <row r="34" spans="1:23" ht="15" customHeight="1" x14ac:dyDescent="0.2">
      <c r="A34" s="34" t="s">
        <v>35</v>
      </c>
      <c r="B34" s="47">
        <v>0.17929999999999999</v>
      </c>
      <c r="C34" s="34" t="s">
        <v>35</v>
      </c>
      <c r="D34" s="47">
        <v>0.16506204817941333</v>
      </c>
      <c r="E34" s="34" t="s">
        <v>35</v>
      </c>
      <c r="F34" s="47">
        <v>0.17007410596610309</v>
      </c>
      <c r="G34" s="34" t="s">
        <v>35</v>
      </c>
      <c r="H34" s="47">
        <v>0.17366338688953931</v>
      </c>
      <c r="I34" s="34" t="s">
        <v>35</v>
      </c>
      <c r="J34" s="47">
        <v>0.18063610040671488</v>
      </c>
      <c r="K34" s="26">
        <v>31</v>
      </c>
      <c r="L34" s="49">
        <f t="shared" si="0"/>
        <v>0.18063610040671488</v>
      </c>
      <c r="M34" s="49">
        <f t="shared" si="1"/>
        <v>0.17366338688953931</v>
      </c>
      <c r="N34" s="49">
        <f t="shared" si="2"/>
        <v>0.17007410596610309</v>
      </c>
      <c r="O34" s="49">
        <f t="shared" si="3"/>
        <v>0.16506204817941333</v>
      </c>
      <c r="P34" s="49">
        <f t="shared" si="4"/>
        <v>0.17929999999999999</v>
      </c>
      <c r="Q34" s="49">
        <f t="shared" si="5"/>
        <v>0.17929999999999999</v>
      </c>
      <c r="R34" s="49">
        <f t="shared" si="6"/>
        <v>0.17374712828835412</v>
      </c>
      <c r="T34" s="34" t="s">
        <v>35</v>
      </c>
      <c r="U34" s="47">
        <f t="shared" si="7"/>
        <v>0.17929999999999999</v>
      </c>
      <c r="V34" s="60" t="s">
        <v>35</v>
      </c>
      <c r="W34" s="61">
        <v>0.17929999999999999</v>
      </c>
    </row>
    <row r="35" spans="1:23" ht="15" customHeight="1" x14ac:dyDescent="0.2">
      <c r="A35" s="35" t="s">
        <v>36</v>
      </c>
      <c r="B35" s="48">
        <v>0.12959999999999999</v>
      </c>
      <c r="C35" s="35" t="s">
        <v>36</v>
      </c>
      <c r="D35" s="48">
        <v>0.12927983366236373</v>
      </c>
      <c r="E35" s="35" t="s">
        <v>36</v>
      </c>
      <c r="F35" s="48">
        <v>0.12871002870853659</v>
      </c>
      <c r="G35" s="35" t="s">
        <v>36</v>
      </c>
      <c r="H35" s="48">
        <v>0.12089707898012847</v>
      </c>
      <c r="I35" s="35" t="s">
        <v>36</v>
      </c>
      <c r="J35" s="48">
        <v>0.11673109693677078</v>
      </c>
      <c r="K35" s="36">
        <v>32</v>
      </c>
      <c r="L35" s="49">
        <f t="shared" si="0"/>
        <v>0.11673109693677078</v>
      </c>
      <c r="M35" s="49">
        <f t="shared" si="1"/>
        <v>0.12089707898012847</v>
      </c>
      <c r="N35" s="49">
        <f t="shared" si="2"/>
        <v>0.12871002870853659</v>
      </c>
      <c r="O35" s="49">
        <f t="shared" si="3"/>
        <v>0.12927983366236373</v>
      </c>
      <c r="P35" s="49">
        <f t="shared" si="4"/>
        <v>0.12959999999999999</v>
      </c>
      <c r="Q35" s="49">
        <f t="shared" si="5"/>
        <v>0.12959999999999999</v>
      </c>
      <c r="R35" s="49">
        <f t="shared" si="6"/>
        <v>0.12504360765755992</v>
      </c>
      <c r="T35" s="35" t="s">
        <v>36</v>
      </c>
      <c r="U35" s="47">
        <f t="shared" si="7"/>
        <v>0.12959999999999999</v>
      </c>
      <c r="V35" s="60" t="s">
        <v>36</v>
      </c>
      <c r="W35" s="61">
        <v>0.12959999999999999</v>
      </c>
    </row>
    <row r="36" spans="1:23" ht="15" customHeight="1" x14ac:dyDescent="0.2">
      <c r="A36" s="34" t="s">
        <v>37</v>
      </c>
      <c r="B36" s="47">
        <v>5.33E-2</v>
      </c>
      <c r="C36" s="34" t="s">
        <v>37</v>
      </c>
      <c r="D36" s="47">
        <v>5.3780673975289413E-2</v>
      </c>
      <c r="E36" s="34" t="s">
        <v>37</v>
      </c>
      <c r="F36" s="47">
        <v>5.3306156763974766E-2</v>
      </c>
      <c r="G36" s="34" t="s">
        <v>37</v>
      </c>
      <c r="H36" s="47">
        <v>5.123035681686787E-2</v>
      </c>
      <c r="I36" s="34" t="s">
        <v>37</v>
      </c>
      <c r="J36" s="47">
        <v>4.5572231452360584E-2</v>
      </c>
      <c r="K36" s="26">
        <v>33</v>
      </c>
      <c r="L36" s="49">
        <f t="shared" si="0"/>
        <v>4.5572231452360584E-2</v>
      </c>
      <c r="M36" s="49">
        <f t="shared" si="1"/>
        <v>5.123035681686787E-2</v>
      </c>
      <c r="N36" s="49">
        <f t="shared" si="2"/>
        <v>5.3306156763974766E-2</v>
      </c>
      <c r="O36" s="49">
        <f t="shared" si="3"/>
        <v>5.3780673975289413E-2</v>
      </c>
      <c r="P36" s="49">
        <f t="shared" si="4"/>
        <v>5.33E-2</v>
      </c>
      <c r="Q36" s="49">
        <f t="shared" si="5"/>
        <v>5.33E-2</v>
      </c>
      <c r="R36" s="49">
        <f t="shared" si="6"/>
        <v>5.1437883801698524E-2</v>
      </c>
      <c r="T36" s="34" t="s">
        <v>37</v>
      </c>
      <c r="U36" s="47">
        <f t="shared" si="7"/>
        <v>5.33E-2</v>
      </c>
      <c r="V36" s="60" t="s">
        <v>37</v>
      </c>
      <c r="W36" s="61">
        <v>5.33E-2</v>
      </c>
    </row>
    <row r="37" spans="1:23" ht="15" customHeight="1" x14ac:dyDescent="0.2">
      <c r="A37" s="35" t="s">
        <v>116</v>
      </c>
      <c r="B37" s="48">
        <v>0.28320000000000001</v>
      </c>
      <c r="C37" s="35" t="s">
        <v>116</v>
      </c>
      <c r="D37" s="48">
        <v>0.30140080200760516</v>
      </c>
      <c r="E37" s="35" t="s">
        <v>116</v>
      </c>
      <c r="F37" s="48">
        <v>0.30578135132582329</v>
      </c>
      <c r="G37" s="35" t="s">
        <v>116</v>
      </c>
      <c r="H37" s="48">
        <v>0.33285608310326964</v>
      </c>
      <c r="I37" s="35" t="s">
        <v>116</v>
      </c>
      <c r="J37" s="48">
        <v>0.29064373025312501</v>
      </c>
      <c r="K37" s="36">
        <v>34</v>
      </c>
      <c r="L37" s="49">
        <f t="shared" si="0"/>
        <v>0.29064373025312501</v>
      </c>
      <c r="M37" s="49">
        <f t="shared" si="1"/>
        <v>0.33285608310326964</v>
      </c>
      <c r="N37" s="49">
        <f t="shared" si="2"/>
        <v>0.30578135132582329</v>
      </c>
      <c r="O37" s="49">
        <f t="shared" si="3"/>
        <v>0.30140080200760516</v>
      </c>
      <c r="P37" s="49">
        <f t="shared" si="4"/>
        <v>0.28320000000000001</v>
      </c>
      <c r="Q37" s="49">
        <f t="shared" si="5"/>
        <v>0.28320000000000001</v>
      </c>
      <c r="R37" s="49">
        <f t="shared" si="6"/>
        <v>0.30277639333796469</v>
      </c>
      <c r="T37" s="35" t="s">
        <v>116</v>
      </c>
      <c r="U37" s="47">
        <f t="shared" si="7"/>
        <v>0.28320000000000001</v>
      </c>
      <c r="V37" s="60" t="s">
        <v>116</v>
      </c>
      <c r="W37" s="61">
        <v>0.28320000000000001</v>
      </c>
    </row>
    <row r="38" spans="1:23" ht="15" customHeight="1" x14ac:dyDescent="0.2">
      <c r="A38" s="34" t="s">
        <v>38</v>
      </c>
      <c r="B38" s="47">
        <v>0.14080000000000001</v>
      </c>
      <c r="C38" s="34" t="s">
        <v>38</v>
      </c>
      <c r="D38" s="47">
        <v>0.14408812348023442</v>
      </c>
      <c r="E38" s="34" t="s">
        <v>38</v>
      </c>
      <c r="F38" s="47">
        <v>0.15813574122387758</v>
      </c>
      <c r="G38" s="34" t="s">
        <v>38</v>
      </c>
      <c r="H38" s="47">
        <v>0.16079592447919774</v>
      </c>
      <c r="I38" s="34" t="s">
        <v>38</v>
      </c>
      <c r="J38" s="47">
        <v>0.15011598339926246</v>
      </c>
      <c r="K38" s="26">
        <v>35</v>
      </c>
      <c r="L38" s="49">
        <f t="shared" si="0"/>
        <v>0.15011598339926246</v>
      </c>
      <c r="M38" s="49">
        <f t="shared" si="1"/>
        <v>0.16079592447919774</v>
      </c>
      <c r="N38" s="49">
        <f t="shared" si="2"/>
        <v>0.15813574122387758</v>
      </c>
      <c r="O38" s="49">
        <f t="shared" si="3"/>
        <v>0.14408812348023442</v>
      </c>
      <c r="P38" s="49">
        <f t="shared" si="4"/>
        <v>0.14080000000000001</v>
      </c>
      <c r="Q38" s="49">
        <f t="shared" si="5"/>
        <v>0.14080000000000001</v>
      </c>
      <c r="R38" s="49">
        <f t="shared" si="6"/>
        <v>0.15078715451651445</v>
      </c>
      <c r="T38" s="34" t="s">
        <v>38</v>
      </c>
      <c r="U38" s="47">
        <f t="shared" si="7"/>
        <v>0.14080000000000001</v>
      </c>
      <c r="V38" s="60" t="s">
        <v>38</v>
      </c>
      <c r="W38" s="61">
        <v>0.14080000000000001</v>
      </c>
    </row>
    <row r="39" spans="1:23" ht="15" customHeight="1" x14ac:dyDescent="0.2">
      <c r="A39" s="35" t="s">
        <v>39</v>
      </c>
      <c r="B39" s="48">
        <v>0.13739999999999999</v>
      </c>
      <c r="C39" s="35" t="s">
        <v>39</v>
      </c>
      <c r="D39" s="48">
        <v>0.13952880491867986</v>
      </c>
      <c r="E39" s="35" t="s">
        <v>39</v>
      </c>
      <c r="F39" s="48">
        <v>0.12894778350812131</v>
      </c>
      <c r="G39" s="35" t="s">
        <v>39</v>
      </c>
      <c r="H39" s="48">
        <v>0.12856511017142958</v>
      </c>
      <c r="I39" s="35" t="s">
        <v>39</v>
      </c>
      <c r="J39" s="48">
        <v>0.13283426581199745</v>
      </c>
      <c r="K39" s="36">
        <v>36</v>
      </c>
      <c r="L39" s="49">
        <f t="shared" si="0"/>
        <v>0.13283426581199745</v>
      </c>
      <c r="M39" s="49">
        <f t="shared" si="1"/>
        <v>0.12856511017142958</v>
      </c>
      <c r="N39" s="49">
        <f t="shared" si="2"/>
        <v>0.12894778350812131</v>
      </c>
      <c r="O39" s="49">
        <f t="shared" si="3"/>
        <v>0.13952880491867986</v>
      </c>
      <c r="P39" s="49">
        <f t="shared" si="4"/>
        <v>0.13739999999999999</v>
      </c>
      <c r="Q39" s="49">
        <f t="shared" si="5"/>
        <v>0.13739999999999999</v>
      </c>
      <c r="R39" s="49">
        <f t="shared" si="6"/>
        <v>0.13345519288204563</v>
      </c>
      <c r="T39" s="35" t="s">
        <v>39</v>
      </c>
      <c r="U39" s="47">
        <f t="shared" si="7"/>
        <v>0.13739999999999999</v>
      </c>
      <c r="V39" s="60" t="s">
        <v>39</v>
      </c>
      <c r="W39" s="61">
        <v>0.13739999999999999</v>
      </c>
    </row>
    <row r="40" spans="1:23" ht="15" customHeight="1" x14ac:dyDescent="0.2">
      <c r="A40" s="34" t="s">
        <v>40</v>
      </c>
      <c r="B40" s="47">
        <v>0.1681</v>
      </c>
      <c r="C40" s="34" t="s">
        <v>40</v>
      </c>
      <c r="D40" s="47">
        <v>0.16367638076338364</v>
      </c>
      <c r="E40" s="34" t="s">
        <v>40</v>
      </c>
      <c r="F40" s="47">
        <v>0.16351233032751086</v>
      </c>
      <c r="G40" s="34" t="s">
        <v>40</v>
      </c>
      <c r="H40" s="47">
        <v>0.16333908829292343</v>
      </c>
      <c r="I40" s="34" t="s">
        <v>40</v>
      </c>
      <c r="J40" s="47">
        <v>0.1590663915004113</v>
      </c>
      <c r="K40" s="26">
        <v>37</v>
      </c>
      <c r="L40" s="49">
        <f t="shared" si="0"/>
        <v>0.1590663915004113</v>
      </c>
      <c r="M40" s="49">
        <f t="shared" si="1"/>
        <v>0.16333908829292343</v>
      </c>
      <c r="N40" s="49">
        <f t="shared" si="2"/>
        <v>0.16351233032751086</v>
      </c>
      <c r="O40" s="49">
        <f t="shared" si="3"/>
        <v>0.16367638076338364</v>
      </c>
      <c r="P40" s="49">
        <f t="shared" si="4"/>
        <v>0.1681</v>
      </c>
      <c r="Q40" s="49">
        <f t="shared" si="5"/>
        <v>0.1681</v>
      </c>
      <c r="R40" s="49">
        <f t="shared" si="6"/>
        <v>0.16353883817684584</v>
      </c>
      <c r="T40" s="34" t="s">
        <v>40</v>
      </c>
      <c r="U40" s="47">
        <f t="shared" si="7"/>
        <v>0.1681</v>
      </c>
      <c r="V40" s="60" t="s">
        <v>40</v>
      </c>
      <c r="W40" s="61">
        <v>0.1681</v>
      </c>
    </row>
    <row r="41" spans="1:23" ht="15" customHeight="1" x14ac:dyDescent="0.2">
      <c r="A41" s="35" t="s">
        <v>107</v>
      </c>
      <c r="B41" s="48">
        <v>0.1183</v>
      </c>
      <c r="C41" s="35" t="s">
        <v>107</v>
      </c>
      <c r="D41" s="48">
        <v>0.1551022049152552</v>
      </c>
      <c r="E41" s="35" t="s">
        <v>107</v>
      </c>
      <c r="F41" s="48">
        <v>0.15597267170082707</v>
      </c>
      <c r="G41" s="35" t="s">
        <v>107</v>
      </c>
      <c r="H41" s="48">
        <v>0.20441338831950029</v>
      </c>
      <c r="I41" s="35" t="s">
        <v>107</v>
      </c>
      <c r="J41" s="48">
        <v>0.17388701592333622</v>
      </c>
      <c r="K41" s="36">
        <v>38</v>
      </c>
      <c r="L41" s="49">
        <f t="shared" si="0"/>
        <v>0.17388701592333622</v>
      </c>
      <c r="M41" s="49">
        <f t="shared" si="1"/>
        <v>0.20441338831950029</v>
      </c>
      <c r="N41" s="49">
        <f t="shared" si="2"/>
        <v>0.15597267170082707</v>
      </c>
      <c r="O41" s="49">
        <f t="shared" si="3"/>
        <v>0.1551022049152552</v>
      </c>
      <c r="P41" s="49">
        <f t="shared" si="4"/>
        <v>0.1183</v>
      </c>
      <c r="Q41" s="49">
        <f t="shared" si="5"/>
        <v>0.1183</v>
      </c>
      <c r="R41" s="49">
        <f t="shared" si="6"/>
        <v>0.16153505617178374</v>
      </c>
      <c r="T41" s="35" t="s">
        <v>107</v>
      </c>
      <c r="U41" s="47">
        <f t="shared" si="7"/>
        <v>0.1183</v>
      </c>
      <c r="V41" s="60" t="s">
        <v>107</v>
      </c>
      <c r="W41" s="61">
        <v>0.1183</v>
      </c>
    </row>
    <row r="42" spans="1:23" ht="15" customHeight="1" x14ac:dyDescent="0.2">
      <c r="A42" s="34" t="s">
        <v>41</v>
      </c>
      <c r="B42" s="47">
        <v>0.32469999999999999</v>
      </c>
      <c r="C42" s="34" t="s">
        <v>41</v>
      </c>
      <c r="D42" s="47">
        <v>0.32522557663904045</v>
      </c>
      <c r="E42" s="34" t="s">
        <v>41</v>
      </c>
      <c r="F42" s="47">
        <v>0.32207695164613248</v>
      </c>
      <c r="G42" s="34" t="s">
        <v>41</v>
      </c>
      <c r="H42" s="47">
        <v>0.32119666102727895</v>
      </c>
      <c r="I42" s="34" t="s">
        <v>41</v>
      </c>
      <c r="J42" s="47">
        <v>0.32927090168045647</v>
      </c>
      <c r="K42" s="26">
        <v>39</v>
      </c>
      <c r="L42" s="49">
        <f t="shared" si="0"/>
        <v>0.32927090168045647</v>
      </c>
      <c r="M42" s="49">
        <f t="shared" si="1"/>
        <v>0.32119666102727895</v>
      </c>
      <c r="N42" s="49">
        <f t="shared" si="2"/>
        <v>0.32207695164613248</v>
      </c>
      <c r="O42" s="49">
        <f t="shared" si="3"/>
        <v>0.32522557663904045</v>
      </c>
      <c r="P42" s="49">
        <f t="shared" si="4"/>
        <v>0.32469999999999999</v>
      </c>
      <c r="Q42" s="49">
        <f t="shared" si="5"/>
        <v>0.32469999999999999</v>
      </c>
      <c r="R42" s="49">
        <f t="shared" si="6"/>
        <v>0.3244940181985817</v>
      </c>
      <c r="T42" s="34" t="s">
        <v>41</v>
      </c>
      <c r="U42" s="47">
        <f t="shared" si="7"/>
        <v>0.32469999999999999</v>
      </c>
      <c r="V42" s="60" t="s">
        <v>41</v>
      </c>
      <c r="W42" s="61">
        <v>0.32469999999999999</v>
      </c>
    </row>
    <row r="43" spans="1:23" ht="15" customHeight="1" x14ac:dyDescent="0.2">
      <c r="A43" s="35" t="s">
        <v>42</v>
      </c>
      <c r="B43" s="48">
        <v>8.5400000000000004E-2</v>
      </c>
      <c r="C43" s="35" t="s">
        <v>42</v>
      </c>
      <c r="D43" s="48">
        <v>8.1196434043177876E-2</v>
      </c>
      <c r="E43" s="35" t="s">
        <v>42</v>
      </c>
      <c r="F43" s="48">
        <v>8.2617036438500019E-2</v>
      </c>
      <c r="G43" s="35" t="s">
        <v>42</v>
      </c>
      <c r="H43" s="48">
        <v>8.6120366516281133E-2</v>
      </c>
      <c r="I43" s="35" t="s">
        <v>42</v>
      </c>
      <c r="J43" s="48">
        <v>8.5573083767477839E-2</v>
      </c>
      <c r="K43" s="36">
        <v>40</v>
      </c>
      <c r="L43" s="49">
        <f t="shared" si="0"/>
        <v>8.5573083767477839E-2</v>
      </c>
      <c r="M43" s="49">
        <f t="shared" si="1"/>
        <v>8.6120366516281133E-2</v>
      </c>
      <c r="N43" s="49">
        <f t="shared" si="2"/>
        <v>8.2617036438500019E-2</v>
      </c>
      <c r="O43" s="49">
        <f t="shared" si="3"/>
        <v>8.1196434043177876E-2</v>
      </c>
      <c r="P43" s="49">
        <f t="shared" si="4"/>
        <v>8.5400000000000004E-2</v>
      </c>
      <c r="Q43" s="49">
        <f t="shared" si="5"/>
        <v>8.5400000000000004E-2</v>
      </c>
      <c r="R43" s="49">
        <f t="shared" si="6"/>
        <v>8.4181384153087374E-2</v>
      </c>
      <c r="T43" s="35" t="s">
        <v>42</v>
      </c>
      <c r="U43" s="47">
        <f t="shared" si="7"/>
        <v>8.5400000000000004E-2</v>
      </c>
      <c r="V43" s="60" t="s">
        <v>42</v>
      </c>
      <c r="W43" s="61">
        <v>8.5400000000000004E-2</v>
      </c>
    </row>
    <row r="44" spans="1:23" ht="15" customHeight="1" x14ac:dyDescent="0.2">
      <c r="A44" s="34" t="s">
        <v>44</v>
      </c>
      <c r="B44" s="47">
        <v>0.27610000000000001</v>
      </c>
      <c r="C44" s="34" t="s">
        <v>44</v>
      </c>
      <c r="D44" s="47">
        <v>0.28637570465531925</v>
      </c>
      <c r="E44" s="34" t="s">
        <v>44</v>
      </c>
      <c r="F44" s="47">
        <v>0.28402727296798341</v>
      </c>
      <c r="G44" s="34" t="s">
        <v>44</v>
      </c>
      <c r="H44" s="47">
        <v>0.28943803765700393</v>
      </c>
      <c r="I44" s="34" t="s">
        <v>44</v>
      </c>
      <c r="J44" s="47">
        <v>0.28319662922093047</v>
      </c>
      <c r="K44" s="26">
        <v>41</v>
      </c>
      <c r="L44" s="49">
        <f t="shared" si="0"/>
        <v>0.28319662922093047</v>
      </c>
      <c r="M44" s="49">
        <f t="shared" si="1"/>
        <v>0.28943803765700393</v>
      </c>
      <c r="N44" s="49">
        <f t="shared" si="2"/>
        <v>0.28402727296798341</v>
      </c>
      <c r="O44" s="49">
        <f t="shared" si="3"/>
        <v>0.28637570465531925</v>
      </c>
      <c r="P44" s="49">
        <f t="shared" si="4"/>
        <v>0.27610000000000001</v>
      </c>
      <c r="Q44" s="49">
        <f t="shared" si="5"/>
        <v>0.27610000000000001</v>
      </c>
      <c r="R44" s="49">
        <f t="shared" si="6"/>
        <v>0.28382752890024743</v>
      </c>
      <c r="T44" s="34" t="s">
        <v>44</v>
      </c>
      <c r="U44" s="47">
        <f t="shared" si="7"/>
        <v>0.27610000000000001</v>
      </c>
      <c r="V44" s="60" t="s">
        <v>44</v>
      </c>
      <c r="W44" s="61">
        <v>0.27610000000000001</v>
      </c>
    </row>
    <row r="45" spans="1:23" ht="15" customHeight="1" x14ac:dyDescent="0.2">
      <c r="A45" s="35" t="s">
        <v>45</v>
      </c>
      <c r="B45" s="48">
        <v>9.9000000000000005E-2</v>
      </c>
      <c r="C45" s="35" t="s">
        <v>45</v>
      </c>
      <c r="D45" s="48">
        <v>0.10221314244367243</v>
      </c>
      <c r="E45" s="35" t="s">
        <v>45</v>
      </c>
      <c r="F45" s="48">
        <v>0.10253373654923076</v>
      </c>
      <c r="G45" s="35" t="s">
        <v>45</v>
      </c>
      <c r="H45" s="48">
        <v>0.1094318500579311</v>
      </c>
      <c r="I45" s="35" t="s">
        <v>45</v>
      </c>
      <c r="J45" s="48">
        <v>0.11329321085218792</v>
      </c>
      <c r="K45" s="36">
        <v>42</v>
      </c>
      <c r="L45" s="49">
        <f t="shared" si="0"/>
        <v>0.11329321085218792</v>
      </c>
      <c r="M45" s="49">
        <f t="shared" si="1"/>
        <v>0.1094318500579311</v>
      </c>
      <c r="N45" s="49">
        <f t="shared" si="2"/>
        <v>0.10253373654923076</v>
      </c>
      <c r="O45" s="49">
        <f t="shared" si="3"/>
        <v>0.10221314244367243</v>
      </c>
      <c r="P45" s="49">
        <f t="shared" si="4"/>
        <v>9.9000000000000005E-2</v>
      </c>
      <c r="Q45" s="49">
        <f t="shared" si="5"/>
        <v>9.9000000000000005E-2</v>
      </c>
      <c r="R45" s="49">
        <f t="shared" si="6"/>
        <v>0.10529438798060445</v>
      </c>
      <c r="T45" s="35" t="s">
        <v>45</v>
      </c>
      <c r="U45" s="47">
        <f t="shared" si="7"/>
        <v>9.9000000000000005E-2</v>
      </c>
      <c r="V45" s="60" t="s">
        <v>45</v>
      </c>
      <c r="W45" s="61">
        <v>9.9000000000000005E-2</v>
      </c>
    </row>
    <row r="46" spans="1:23" ht="15" customHeight="1" x14ac:dyDescent="0.2">
      <c r="A46" s="34" t="s">
        <v>46</v>
      </c>
      <c r="B46" s="47">
        <v>3.0200000000000001E-2</v>
      </c>
      <c r="C46" s="34" t="s">
        <v>46</v>
      </c>
      <c r="D46" s="47">
        <v>3.9562604941840884E-2</v>
      </c>
      <c r="E46" s="34" t="s">
        <v>46</v>
      </c>
      <c r="F46" s="47">
        <v>3.8086227264804484E-2</v>
      </c>
      <c r="G46" s="34" t="s">
        <v>46</v>
      </c>
      <c r="H46" s="47">
        <v>3.9349835274755052E-2</v>
      </c>
      <c r="I46" s="34" t="s">
        <v>46</v>
      </c>
      <c r="J46" s="47">
        <v>3.4413891106083477E-2</v>
      </c>
      <c r="K46" s="26">
        <v>43</v>
      </c>
      <c r="L46" s="49">
        <f t="shared" si="0"/>
        <v>3.4413891106083477E-2</v>
      </c>
      <c r="M46" s="49">
        <f t="shared" si="1"/>
        <v>3.9349835274755052E-2</v>
      </c>
      <c r="N46" s="49">
        <f t="shared" si="2"/>
        <v>3.8086227264804484E-2</v>
      </c>
      <c r="O46" s="49">
        <f t="shared" si="3"/>
        <v>3.9562604941840884E-2</v>
      </c>
      <c r="P46" s="49">
        <f t="shared" si="4"/>
        <v>3.0200000000000001E-2</v>
      </c>
      <c r="Q46" s="49">
        <f t="shared" si="5"/>
        <v>3.0200000000000001E-2</v>
      </c>
      <c r="R46" s="49">
        <f t="shared" si="6"/>
        <v>3.6322511717496779E-2</v>
      </c>
      <c r="T46" s="34" t="s">
        <v>46</v>
      </c>
      <c r="U46" s="47">
        <f t="shared" si="7"/>
        <v>3.0200000000000001E-2</v>
      </c>
      <c r="V46" s="60" t="s">
        <v>46</v>
      </c>
      <c r="W46" s="61">
        <v>3.0200000000000001E-2</v>
      </c>
    </row>
    <row r="47" spans="1:23" ht="15" customHeight="1" x14ac:dyDescent="0.2">
      <c r="A47" s="35" t="s">
        <v>47</v>
      </c>
      <c r="B47" s="48">
        <v>0.18229999999999999</v>
      </c>
      <c r="C47" s="35" t="s">
        <v>47</v>
      </c>
      <c r="D47" s="48">
        <v>0.18380232024060791</v>
      </c>
      <c r="E47" s="35" t="s">
        <v>47</v>
      </c>
      <c r="F47" s="48">
        <v>0.18153752574769644</v>
      </c>
      <c r="G47" s="35" t="s">
        <v>47</v>
      </c>
      <c r="H47" s="48">
        <v>0.1824062892950708</v>
      </c>
      <c r="I47" s="35" t="s">
        <v>47</v>
      </c>
      <c r="J47" s="48">
        <v>0.17919660783519056</v>
      </c>
      <c r="K47" s="36">
        <v>44</v>
      </c>
      <c r="L47" s="49">
        <f t="shared" si="0"/>
        <v>0.17919660783519056</v>
      </c>
      <c r="M47" s="49">
        <f t="shared" si="1"/>
        <v>0.1824062892950708</v>
      </c>
      <c r="N47" s="49">
        <f t="shared" si="2"/>
        <v>0.18153752574769644</v>
      </c>
      <c r="O47" s="49">
        <f t="shared" si="3"/>
        <v>0.18380232024060791</v>
      </c>
      <c r="P47" s="49">
        <f t="shared" si="4"/>
        <v>0.18229999999999999</v>
      </c>
      <c r="Q47" s="49">
        <f t="shared" si="5"/>
        <v>0.18229999999999999</v>
      </c>
      <c r="R47" s="49">
        <f t="shared" si="6"/>
        <v>0.18184854862371316</v>
      </c>
      <c r="T47" s="35" t="s">
        <v>47</v>
      </c>
      <c r="U47" s="47">
        <f t="shared" si="7"/>
        <v>0.18229999999999999</v>
      </c>
      <c r="V47" s="60" t="s">
        <v>47</v>
      </c>
      <c r="W47" s="61">
        <v>0.18229999999999999</v>
      </c>
    </row>
    <row r="48" spans="1:23" ht="15" customHeight="1" x14ac:dyDescent="0.2">
      <c r="A48" s="34" t="s">
        <v>49</v>
      </c>
      <c r="B48" s="47">
        <v>0.32669999999999999</v>
      </c>
      <c r="C48" s="34" t="s">
        <v>49</v>
      </c>
      <c r="D48" s="47">
        <v>0.32175172110434258</v>
      </c>
      <c r="E48" s="34" t="s">
        <v>49</v>
      </c>
      <c r="F48" s="47">
        <v>0.32412650299999468</v>
      </c>
      <c r="G48" s="34" t="s">
        <v>49</v>
      </c>
      <c r="H48" s="47">
        <v>0.32810438322786994</v>
      </c>
      <c r="I48" s="34" t="s">
        <v>49</v>
      </c>
      <c r="J48" s="47">
        <v>0.33015777142674185</v>
      </c>
      <c r="K48" s="26">
        <v>45</v>
      </c>
      <c r="L48" s="49">
        <f t="shared" si="0"/>
        <v>0.33015777142674185</v>
      </c>
      <c r="M48" s="49">
        <f t="shared" si="1"/>
        <v>0.32810438322786994</v>
      </c>
      <c r="N48" s="49">
        <f t="shared" si="2"/>
        <v>0.32412650299999468</v>
      </c>
      <c r="O48" s="49">
        <f t="shared" si="3"/>
        <v>0.32175172110434258</v>
      </c>
      <c r="P48" s="49">
        <f t="shared" si="4"/>
        <v>0.32669999999999999</v>
      </c>
      <c r="Q48" s="49">
        <f t="shared" si="5"/>
        <v>0.32669999999999999</v>
      </c>
      <c r="R48" s="49">
        <f t="shared" si="6"/>
        <v>0.3261680757517898</v>
      </c>
      <c r="T48" s="34" t="s">
        <v>49</v>
      </c>
      <c r="U48" s="47">
        <f t="shared" si="7"/>
        <v>0.32669999999999999</v>
      </c>
      <c r="V48" s="60" t="s">
        <v>49</v>
      </c>
      <c r="W48" s="61">
        <v>0.32669999999999999</v>
      </c>
    </row>
    <row r="49" spans="1:23" ht="15" customHeight="1" x14ac:dyDescent="0.2">
      <c r="A49" s="35" t="s">
        <v>50</v>
      </c>
      <c r="B49" s="48">
        <v>0.22409999999999999</v>
      </c>
      <c r="C49" s="35" t="s">
        <v>50</v>
      </c>
      <c r="D49" s="48">
        <v>0.2080862788821235</v>
      </c>
      <c r="E49" s="35" t="s">
        <v>50</v>
      </c>
      <c r="F49" s="48">
        <v>0.21260381760740826</v>
      </c>
      <c r="G49" s="35" t="s">
        <v>50</v>
      </c>
      <c r="H49" s="48">
        <v>0.21449046396901322</v>
      </c>
      <c r="I49" s="35" t="s">
        <v>50</v>
      </c>
      <c r="J49" s="48">
        <v>0.20531885140750666</v>
      </c>
      <c r="K49" s="36">
        <v>46</v>
      </c>
      <c r="L49" s="49">
        <f t="shared" si="0"/>
        <v>0.20531885140750666</v>
      </c>
      <c r="M49" s="49">
        <f t="shared" si="1"/>
        <v>0.21449046396901322</v>
      </c>
      <c r="N49" s="49">
        <f t="shared" si="2"/>
        <v>0.21260381760740826</v>
      </c>
      <c r="O49" s="49">
        <f t="shared" si="3"/>
        <v>0.2080862788821235</v>
      </c>
      <c r="P49" s="49">
        <f t="shared" si="4"/>
        <v>0.22409999999999999</v>
      </c>
      <c r="Q49" s="49">
        <f t="shared" si="5"/>
        <v>0.22409999999999999</v>
      </c>
      <c r="R49" s="49">
        <f t="shared" si="6"/>
        <v>0.21291988237321036</v>
      </c>
      <c r="T49" s="35" t="s">
        <v>50</v>
      </c>
      <c r="U49" s="47">
        <f t="shared" si="7"/>
        <v>0.22409999999999999</v>
      </c>
      <c r="V49" s="60" t="s">
        <v>50</v>
      </c>
      <c r="W49" s="61">
        <v>0.22409999999999999</v>
      </c>
    </row>
    <row r="50" spans="1:23" ht="15" customHeight="1" x14ac:dyDescent="0.2">
      <c r="A50" s="34" t="s">
        <v>51</v>
      </c>
      <c r="B50" s="47">
        <v>0.12609999999999999</v>
      </c>
      <c r="C50" s="34" t="s">
        <v>51</v>
      </c>
      <c r="D50" s="47">
        <v>0.13124034070576984</v>
      </c>
      <c r="E50" s="34" t="s">
        <v>51</v>
      </c>
      <c r="F50" s="47">
        <v>0.13808018473180675</v>
      </c>
      <c r="G50" s="34" t="s">
        <v>51</v>
      </c>
      <c r="H50" s="47">
        <v>0.12848765010430069</v>
      </c>
      <c r="I50" s="34" t="s">
        <v>51</v>
      </c>
      <c r="J50" s="47">
        <v>3.9642924819978859E-2</v>
      </c>
      <c r="K50" s="26">
        <v>47</v>
      </c>
      <c r="L50" s="49">
        <f t="shared" si="0"/>
        <v>3.9642924819978859E-2</v>
      </c>
      <c r="M50" s="49">
        <f t="shared" si="1"/>
        <v>0.12848765010430069</v>
      </c>
      <c r="N50" s="49">
        <f t="shared" si="2"/>
        <v>0.13808018473180675</v>
      </c>
      <c r="O50" s="49">
        <f t="shared" si="3"/>
        <v>0.13124034070576984</v>
      </c>
      <c r="P50" s="49">
        <f t="shared" si="4"/>
        <v>0.12609999999999999</v>
      </c>
      <c r="Q50" s="49">
        <f t="shared" si="5"/>
        <v>0.12609999999999999</v>
      </c>
      <c r="R50" s="49">
        <f t="shared" si="6"/>
        <v>0.11271022007237122</v>
      </c>
      <c r="T50" s="34" t="s">
        <v>51</v>
      </c>
      <c r="U50" s="47">
        <f t="shared" si="7"/>
        <v>0.12609999999999999</v>
      </c>
      <c r="V50" s="60" t="s">
        <v>51</v>
      </c>
      <c r="W50" s="61">
        <v>0.12609999999999999</v>
      </c>
    </row>
    <row r="51" spans="1:23" ht="15" customHeight="1" x14ac:dyDescent="0.2">
      <c r="A51" s="35" t="s">
        <v>52</v>
      </c>
      <c r="B51" s="48">
        <v>0.1011</v>
      </c>
      <c r="C51" s="35" t="s">
        <v>52</v>
      </c>
      <c r="D51" s="48">
        <v>0.104770367161774</v>
      </c>
      <c r="E51" s="35" t="s">
        <v>52</v>
      </c>
      <c r="F51" s="48">
        <v>0.10375194102028357</v>
      </c>
      <c r="G51" s="35" t="s">
        <v>52</v>
      </c>
      <c r="H51" s="48">
        <v>0.10409287665475941</v>
      </c>
      <c r="I51" s="35" t="s">
        <v>52</v>
      </c>
      <c r="J51" s="48">
        <v>9.8458542303361138E-2</v>
      </c>
      <c r="K51" s="36">
        <v>48</v>
      </c>
      <c r="L51" s="49">
        <f t="shared" si="0"/>
        <v>9.8458542303361138E-2</v>
      </c>
      <c r="M51" s="49">
        <f t="shared" si="1"/>
        <v>0.10409287665475941</v>
      </c>
      <c r="N51" s="49">
        <f t="shared" si="2"/>
        <v>0.10375194102028357</v>
      </c>
      <c r="O51" s="49">
        <f t="shared" si="3"/>
        <v>0.104770367161774</v>
      </c>
      <c r="P51" s="49">
        <f t="shared" si="4"/>
        <v>0.1011</v>
      </c>
      <c r="Q51" s="49">
        <f t="shared" si="5"/>
        <v>0.1011</v>
      </c>
      <c r="R51" s="49">
        <f t="shared" si="6"/>
        <v>0.10243474542803563</v>
      </c>
      <c r="T51" s="35" t="s">
        <v>52</v>
      </c>
      <c r="U51" s="47">
        <f t="shared" si="7"/>
        <v>0.1011</v>
      </c>
      <c r="V51" s="60" t="s">
        <v>52</v>
      </c>
      <c r="W51" s="61">
        <v>0.1011</v>
      </c>
    </row>
    <row r="52" spans="1:23" ht="15" customHeight="1" x14ac:dyDescent="0.2">
      <c r="A52" s="34" t="s">
        <v>53</v>
      </c>
      <c r="B52" s="47">
        <v>0.1036</v>
      </c>
      <c r="C52" s="34" t="s">
        <v>53</v>
      </c>
      <c r="D52" s="47">
        <v>0.10570490330228338</v>
      </c>
      <c r="E52" s="34" t="s">
        <v>53</v>
      </c>
      <c r="F52" s="47">
        <v>0.10892190497536902</v>
      </c>
      <c r="G52" s="34" t="s">
        <v>53</v>
      </c>
      <c r="H52" s="47">
        <v>9.0616227818653777E-2</v>
      </c>
      <c r="I52" s="34" t="s">
        <v>53</v>
      </c>
      <c r="J52" s="47">
        <v>8.8274385082541346E-2</v>
      </c>
      <c r="K52" s="26">
        <v>49</v>
      </c>
      <c r="L52" s="49">
        <f t="shared" si="0"/>
        <v>8.8274385082541346E-2</v>
      </c>
      <c r="M52" s="49">
        <f t="shared" si="1"/>
        <v>9.0616227818653777E-2</v>
      </c>
      <c r="N52" s="49">
        <f t="shared" si="2"/>
        <v>0.10892190497536902</v>
      </c>
      <c r="O52" s="49">
        <f t="shared" si="3"/>
        <v>0.10570490330228338</v>
      </c>
      <c r="P52" s="49">
        <f t="shared" si="4"/>
        <v>0.1036</v>
      </c>
      <c r="Q52" s="49">
        <f t="shared" si="5"/>
        <v>0.1036</v>
      </c>
      <c r="R52" s="49">
        <f t="shared" si="6"/>
        <v>9.9423484235769494E-2</v>
      </c>
      <c r="T52" s="34" t="s">
        <v>53</v>
      </c>
      <c r="U52" s="47">
        <f t="shared" si="7"/>
        <v>0.1036</v>
      </c>
      <c r="V52" s="60" t="s">
        <v>53</v>
      </c>
      <c r="W52" s="61">
        <v>0.1036</v>
      </c>
    </row>
    <row r="53" spans="1:23" ht="15" customHeight="1" x14ac:dyDescent="0.2">
      <c r="A53" s="35" t="s">
        <v>54</v>
      </c>
      <c r="B53" s="48">
        <v>0.317</v>
      </c>
      <c r="C53" s="35" t="s">
        <v>54</v>
      </c>
      <c r="D53" s="48">
        <v>0.322135943594062</v>
      </c>
      <c r="E53" s="35" t="s">
        <v>54</v>
      </c>
      <c r="F53" s="48">
        <v>0.33083505686446557</v>
      </c>
      <c r="G53" s="35" t="s">
        <v>54</v>
      </c>
      <c r="H53" s="48">
        <v>0.31664351590735274</v>
      </c>
      <c r="I53" s="35" t="s">
        <v>54</v>
      </c>
      <c r="J53" s="48">
        <v>0.30985565620690858</v>
      </c>
      <c r="K53" s="36">
        <v>50</v>
      </c>
      <c r="L53" s="49">
        <f t="shared" si="0"/>
        <v>0.30985565620690858</v>
      </c>
      <c r="M53" s="49">
        <f t="shared" si="1"/>
        <v>0.31664351590735274</v>
      </c>
      <c r="N53" s="49">
        <f t="shared" si="2"/>
        <v>0.33083505686446557</v>
      </c>
      <c r="O53" s="49">
        <f t="shared" si="3"/>
        <v>0.322135943594062</v>
      </c>
      <c r="P53" s="49">
        <f t="shared" si="4"/>
        <v>0.317</v>
      </c>
      <c r="Q53" s="49">
        <f t="shared" si="5"/>
        <v>0.317</v>
      </c>
      <c r="R53" s="49">
        <f t="shared" si="6"/>
        <v>0.31929403451455773</v>
      </c>
      <c r="T53" s="35" t="s">
        <v>54</v>
      </c>
      <c r="U53" s="47">
        <f t="shared" si="7"/>
        <v>0.317</v>
      </c>
      <c r="V53" s="60" t="s">
        <v>54</v>
      </c>
      <c r="W53" s="61">
        <v>0.317</v>
      </c>
    </row>
    <row r="54" spans="1:23" ht="15" customHeight="1" x14ac:dyDescent="0.2">
      <c r="A54" s="34" t="s">
        <v>56</v>
      </c>
      <c r="B54" s="47">
        <v>0.1913</v>
      </c>
      <c r="C54" s="34" t="s">
        <v>56</v>
      </c>
      <c r="D54" s="47">
        <v>0.19673402659971076</v>
      </c>
      <c r="E54" s="34" t="s">
        <v>56</v>
      </c>
      <c r="F54" s="47">
        <v>0.19741711098581069</v>
      </c>
      <c r="G54" s="34" t="s">
        <v>56</v>
      </c>
      <c r="H54" s="47">
        <v>0.19197208109068456</v>
      </c>
      <c r="I54" s="34" t="s">
        <v>56</v>
      </c>
      <c r="J54" s="47">
        <v>0.18965439194569861</v>
      </c>
      <c r="K54" s="26">
        <v>51</v>
      </c>
      <c r="L54" s="49">
        <f t="shared" si="0"/>
        <v>0.18965439194569861</v>
      </c>
      <c r="M54" s="49">
        <f t="shared" si="1"/>
        <v>0.19197208109068456</v>
      </c>
      <c r="N54" s="49">
        <f t="shared" si="2"/>
        <v>0.19741711098581069</v>
      </c>
      <c r="O54" s="49">
        <f t="shared" si="3"/>
        <v>0.19673402659971076</v>
      </c>
      <c r="P54" s="49">
        <f t="shared" si="4"/>
        <v>0.1913</v>
      </c>
      <c r="Q54" s="49">
        <f t="shared" si="5"/>
        <v>0.1913</v>
      </c>
      <c r="R54" s="49">
        <f t="shared" si="6"/>
        <v>0.19341552212438093</v>
      </c>
      <c r="T54" s="34" t="s">
        <v>56</v>
      </c>
      <c r="U54" s="47">
        <f t="shared" si="7"/>
        <v>0.1913</v>
      </c>
      <c r="V54" s="60" t="s">
        <v>56</v>
      </c>
      <c r="W54" s="61">
        <v>0.1913</v>
      </c>
    </row>
    <row r="55" spans="1:23" ht="15" customHeight="1" x14ac:dyDescent="0.2">
      <c r="A55" s="35" t="s">
        <v>57</v>
      </c>
      <c r="B55" s="48">
        <v>3.2599999999999997E-2</v>
      </c>
      <c r="C55" s="35" t="s">
        <v>57</v>
      </c>
      <c r="D55" s="48">
        <v>3.7853951964467121E-2</v>
      </c>
      <c r="E55" s="35" t="s">
        <v>57</v>
      </c>
      <c r="F55" s="48">
        <v>4.2143394959631486E-2</v>
      </c>
      <c r="G55" s="35" t="s">
        <v>57</v>
      </c>
      <c r="H55" s="48">
        <v>4.4214091415817836E-2</v>
      </c>
      <c r="I55" s="35" t="s">
        <v>57</v>
      </c>
      <c r="J55" s="48">
        <v>4.424142437164702E-2</v>
      </c>
      <c r="K55" s="36">
        <v>52</v>
      </c>
      <c r="L55" s="49">
        <f t="shared" si="0"/>
        <v>4.424142437164702E-2</v>
      </c>
      <c r="M55" s="49">
        <f t="shared" si="1"/>
        <v>4.4214091415817836E-2</v>
      </c>
      <c r="N55" s="49">
        <f t="shared" si="2"/>
        <v>4.2143394959631486E-2</v>
      </c>
      <c r="O55" s="49">
        <f t="shared" si="3"/>
        <v>3.7853951964467121E-2</v>
      </c>
      <c r="P55" s="49">
        <f t="shared" si="4"/>
        <v>3.2599999999999997E-2</v>
      </c>
      <c r="Q55" s="49">
        <f t="shared" si="5"/>
        <v>3.2599999999999997E-2</v>
      </c>
      <c r="R55" s="49">
        <f t="shared" si="6"/>
        <v>4.0210572542312688E-2</v>
      </c>
      <c r="T55" s="35" t="s">
        <v>57</v>
      </c>
      <c r="U55" s="47">
        <f t="shared" si="7"/>
        <v>3.2599999999999997E-2</v>
      </c>
      <c r="V55" s="60" t="s">
        <v>57</v>
      </c>
      <c r="W55" s="61">
        <v>3.2599999999999997E-2</v>
      </c>
    </row>
    <row r="56" spans="1:23" ht="15" customHeight="1" x14ac:dyDescent="0.2">
      <c r="A56" s="34" t="s">
        <v>58</v>
      </c>
      <c r="B56" s="47">
        <v>0.23469999999999999</v>
      </c>
      <c r="C56" s="34" t="s">
        <v>58</v>
      </c>
      <c r="D56" s="47">
        <v>0.24131107862319959</v>
      </c>
      <c r="E56" s="34" t="s">
        <v>58</v>
      </c>
      <c r="F56" s="47">
        <v>0.25175290424362184</v>
      </c>
      <c r="G56" s="34" t="s">
        <v>58</v>
      </c>
      <c r="H56" s="47">
        <v>0.24816510313010656</v>
      </c>
      <c r="I56" s="34" t="s">
        <v>58</v>
      </c>
      <c r="J56" s="47">
        <v>0.24711167323592764</v>
      </c>
      <c r="K56" s="26">
        <v>53</v>
      </c>
      <c r="L56" s="49">
        <f t="shared" si="0"/>
        <v>0.24711167323592764</v>
      </c>
      <c r="M56" s="49">
        <f t="shared" si="1"/>
        <v>0.24816510313010656</v>
      </c>
      <c r="N56" s="49">
        <f t="shared" si="2"/>
        <v>0.25175290424362184</v>
      </c>
      <c r="O56" s="49">
        <f t="shared" si="3"/>
        <v>0.24131107862319959</v>
      </c>
      <c r="P56" s="49">
        <f t="shared" si="4"/>
        <v>0.23469999999999999</v>
      </c>
      <c r="Q56" s="49">
        <f t="shared" si="5"/>
        <v>0.23469999999999999</v>
      </c>
      <c r="R56" s="49">
        <f t="shared" si="6"/>
        <v>0.24460815184657111</v>
      </c>
      <c r="T56" s="34" t="s">
        <v>58</v>
      </c>
      <c r="U56" s="47">
        <f t="shared" si="7"/>
        <v>0.23469999999999999</v>
      </c>
      <c r="V56" s="60" t="s">
        <v>58</v>
      </c>
      <c r="W56" s="61">
        <v>0.23469999999999999</v>
      </c>
    </row>
    <row r="57" spans="1:23" ht="15" customHeight="1" x14ac:dyDescent="0.2">
      <c r="A57" s="35" t="s">
        <v>59</v>
      </c>
      <c r="B57" s="48">
        <v>4.4400000000000002E-2</v>
      </c>
      <c r="C57" s="35" t="s">
        <v>59</v>
      </c>
      <c r="D57" s="48">
        <v>5.3121002993801562E-2</v>
      </c>
      <c r="E57" s="35" t="s">
        <v>59</v>
      </c>
      <c r="F57" s="48">
        <v>5.9791937505822457E-2</v>
      </c>
      <c r="G57" s="35" t="s">
        <v>59</v>
      </c>
      <c r="H57" s="48">
        <v>4.9312155087938014E-2</v>
      </c>
      <c r="I57" s="35" t="s">
        <v>59</v>
      </c>
      <c r="J57" s="48">
        <v>3.9631766792825152E-2</v>
      </c>
      <c r="K57" s="36">
        <v>54</v>
      </c>
      <c r="L57" s="49">
        <f t="shared" si="0"/>
        <v>3.9631766792825152E-2</v>
      </c>
      <c r="M57" s="49">
        <f t="shared" si="1"/>
        <v>4.9312155087938014E-2</v>
      </c>
      <c r="N57" s="49">
        <f t="shared" si="2"/>
        <v>5.9791937505822457E-2</v>
      </c>
      <c r="O57" s="49">
        <f t="shared" si="3"/>
        <v>5.3121002993801562E-2</v>
      </c>
      <c r="P57" s="49">
        <f t="shared" si="4"/>
        <v>4.4400000000000002E-2</v>
      </c>
      <c r="Q57" s="49">
        <f t="shared" si="5"/>
        <v>4.4400000000000002E-2</v>
      </c>
      <c r="R57" s="49">
        <f t="shared" si="6"/>
        <v>4.9251372476077436E-2</v>
      </c>
      <c r="T57" s="35" t="s">
        <v>59</v>
      </c>
      <c r="U57" s="47">
        <f t="shared" si="7"/>
        <v>4.4400000000000002E-2</v>
      </c>
      <c r="V57" s="60" t="s">
        <v>59</v>
      </c>
      <c r="W57" s="61">
        <v>4.4400000000000002E-2</v>
      </c>
    </row>
    <row r="58" spans="1:23" ht="15" customHeight="1" x14ac:dyDescent="0.2">
      <c r="A58" s="34" t="s">
        <v>60</v>
      </c>
      <c r="B58" s="47">
        <v>7.8200000000000006E-2</v>
      </c>
      <c r="C58" s="34" t="s">
        <v>60</v>
      </c>
      <c r="D58" s="47">
        <v>0.12301158422233231</v>
      </c>
      <c r="E58" s="34" t="s">
        <v>60</v>
      </c>
      <c r="F58" s="47">
        <v>0.14833451272001807</v>
      </c>
      <c r="G58" s="34" t="s">
        <v>60</v>
      </c>
      <c r="H58" s="47">
        <v>0.11659377851349206</v>
      </c>
      <c r="I58" s="34" t="s">
        <v>60</v>
      </c>
      <c r="J58" s="47">
        <v>7.4231439374434882E-2</v>
      </c>
      <c r="K58" s="26">
        <v>55</v>
      </c>
      <c r="L58" s="49">
        <f t="shared" si="0"/>
        <v>7.4231439374434882E-2</v>
      </c>
      <c r="M58" s="49">
        <f t="shared" si="1"/>
        <v>0.11659377851349206</v>
      </c>
      <c r="N58" s="49">
        <f t="shared" si="2"/>
        <v>0.14833451272001807</v>
      </c>
      <c r="O58" s="49">
        <f t="shared" si="3"/>
        <v>0.12301158422233231</v>
      </c>
      <c r="P58" s="49">
        <f t="shared" si="4"/>
        <v>7.8200000000000006E-2</v>
      </c>
      <c r="Q58" s="49">
        <f t="shared" si="5"/>
        <v>7.8200000000000006E-2</v>
      </c>
      <c r="R58" s="49">
        <f t="shared" si="6"/>
        <v>0.10807426296605546</v>
      </c>
      <c r="T58" s="34" t="s">
        <v>60</v>
      </c>
      <c r="U58" s="47">
        <f t="shared" si="7"/>
        <v>7.8200000000000006E-2</v>
      </c>
      <c r="V58" s="60" t="s">
        <v>60</v>
      </c>
      <c r="W58" s="61">
        <v>7.8200000000000006E-2</v>
      </c>
    </row>
    <row r="59" spans="1:23" ht="15" customHeight="1" x14ac:dyDescent="0.2">
      <c r="A59" s="35" t="s">
        <v>61</v>
      </c>
      <c r="B59" s="48">
        <v>6.7699999999999996E-2</v>
      </c>
      <c r="C59" s="35" t="s">
        <v>61</v>
      </c>
      <c r="D59" s="48">
        <v>7.1724155966638795E-2</v>
      </c>
      <c r="E59" s="35" t="s">
        <v>61</v>
      </c>
      <c r="F59" s="48">
        <v>4.9131952738026979E-2</v>
      </c>
      <c r="G59" s="35" t="s">
        <v>61</v>
      </c>
      <c r="H59" s="48">
        <v>4.0381525674717506E-2</v>
      </c>
      <c r="I59" s="35" t="s">
        <v>61</v>
      </c>
      <c r="J59" s="48">
        <v>2.6400169941744142E-2</v>
      </c>
      <c r="K59" s="36">
        <v>56</v>
      </c>
      <c r="L59" s="49">
        <f t="shared" si="0"/>
        <v>2.6400169941744142E-2</v>
      </c>
      <c r="M59" s="49">
        <f t="shared" si="1"/>
        <v>4.0381525674717506E-2</v>
      </c>
      <c r="N59" s="49">
        <f t="shared" si="2"/>
        <v>4.9131952738026979E-2</v>
      </c>
      <c r="O59" s="49">
        <f t="shared" si="3"/>
        <v>7.1724155966638795E-2</v>
      </c>
      <c r="P59" s="49">
        <f t="shared" si="4"/>
        <v>6.7699999999999996E-2</v>
      </c>
      <c r="Q59" s="49">
        <f t="shared" si="5"/>
        <v>6.7699999999999996E-2</v>
      </c>
      <c r="R59" s="49">
        <f t="shared" si="6"/>
        <v>5.1067560864225481E-2</v>
      </c>
      <c r="T59" s="35" t="s">
        <v>61</v>
      </c>
      <c r="U59" s="47">
        <f t="shared" si="7"/>
        <v>6.7699999999999996E-2</v>
      </c>
      <c r="V59" s="60" t="s">
        <v>61</v>
      </c>
      <c r="W59" s="61">
        <v>6.7699999999999996E-2</v>
      </c>
    </row>
    <row r="60" spans="1:23" ht="15" customHeight="1" x14ac:dyDescent="0.2">
      <c r="A60" s="34" t="s">
        <v>62</v>
      </c>
      <c r="B60" s="47">
        <v>3.1199999999999999E-2</v>
      </c>
      <c r="C60" s="34" t="s">
        <v>62</v>
      </c>
      <c r="D60" s="47">
        <v>4.4340699170106621E-2</v>
      </c>
      <c r="E60" s="34" t="s">
        <v>62</v>
      </c>
      <c r="F60" s="47">
        <v>4.7400785307252252E-2</v>
      </c>
      <c r="G60" s="34" t="s">
        <v>62</v>
      </c>
      <c r="H60" s="47">
        <v>4.0574772229300768E-2</v>
      </c>
      <c r="I60" s="34" t="s">
        <v>62</v>
      </c>
      <c r="J60" s="47">
        <v>2.9404770693931187E-2</v>
      </c>
      <c r="K60" s="26">
        <v>57</v>
      </c>
      <c r="L60" s="49">
        <f t="shared" si="0"/>
        <v>2.9404770693931187E-2</v>
      </c>
      <c r="M60" s="49">
        <f t="shared" si="1"/>
        <v>4.0574772229300768E-2</v>
      </c>
      <c r="N60" s="49">
        <f t="shared" si="2"/>
        <v>4.7400785307252252E-2</v>
      </c>
      <c r="O60" s="49">
        <f t="shared" si="3"/>
        <v>4.4340699170106621E-2</v>
      </c>
      <c r="P60" s="49">
        <f t="shared" si="4"/>
        <v>3.1199999999999999E-2</v>
      </c>
      <c r="Q60" s="49">
        <f t="shared" si="5"/>
        <v>3.1199999999999999E-2</v>
      </c>
      <c r="R60" s="49">
        <f t="shared" si="6"/>
        <v>3.8584205480118164E-2</v>
      </c>
      <c r="T60" s="34" t="s">
        <v>62</v>
      </c>
      <c r="U60" s="47">
        <f t="shared" si="7"/>
        <v>3.1199999999999999E-2</v>
      </c>
      <c r="V60" s="60" t="s">
        <v>62</v>
      </c>
      <c r="W60" s="61">
        <v>3.1199999999999999E-2</v>
      </c>
    </row>
    <row r="61" spans="1:23" ht="15" customHeight="1" x14ac:dyDescent="0.2">
      <c r="A61" s="35" t="s">
        <v>63</v>
      </c>
      <c r="B61" s="48">
        <v>9.5399999999999999E-2</v>
      </c>
      <c r="C61" s="35" t="s">
        <v>63</v>
      </c>
      <c r="D61" s="48">
        <v>0.10583913026146842</v>
      </c>
      <c r="E61" s="35" t="s">
        <v>63</v>
      </c>
      <c r="F61" s="48">
        <v>0.10922042827232753</v>
      </c>
      <c r="G61" s="35" t="s">
        <v>63</v>
      </c>
      <c r="H61" s="48">
        <v>0.10159960744427066</v>
      </c>
      <c r="I61" s="35" t="s">
        <v>63</v>
      </c>
      <c r="J61" s="48">
        <v>0.10126024261259317</v>
      </c>
      <c r="K61" s="36">
        <v>58</v>
      </c>
      <c r="L61" s="49">
        <f t="shared" si="0"/>
        <v>0.10126024261259317</v>
      </c>
      <c r="M61" s="49">
        <f t="shared" si="1"/>
        <v>0.10159960744427066</v>
      </c>
      <c r="N61" s="49">
        <f t="shared" si="2"/>
        <v>0.10922042827232753</v>
      </c>
      <c r="O61" s="49">
        <f t="shared" si="3"/>
        <v>0.10583913026146842</v>
      </c>
      <c r="P61" s="49">
        <f t="shared" si="4"/>
        <v>9.5399999999999999E-2</v>
      </c>
      <c r="Q61" s="49">
        <f t="shared" si="5"/>
        <v>9.5399999999999999E-2</v>
      </c>
      <c r="R61" s="49">
        <f t="shared" si="6"/>
        <v>0.10266388171813197</v>
      </c>
      <c r="T61" s="35" t="s">
        <v>63</v>
      </c>
      <c r="U61" s="47">
        <f t="shared" si="7"/>
        <v>9.5399999999999999E-2</v>
      </c>
      <c r="V61" s="60" t="s">
        <v>63</v>
      </c>
      <c r="W61" s="61">
        <v>9.5399999999999999E-2</v>
      </c>
    </row>
    <row r="62" spans="1:23" ht="15" customHeight="1" x14ac:dyDescent="0.2">
      <c r="A62" s="34" t="s">
        <v>64</v>
      </c>
      <c r="B62" s="47">
        <v>7.9699999999999993E-2</v>
      </c>
      <c r="C62" s="34" t="s">
        <v>64</v>
      </c>
      <c r="D62" s="47">
        <v>9.829210795118426E-2</v>
      </c>
      <c r="E62" s="34" t="s">
        <v>64</v>
      </c>
      <c r="F62" s="47">
        <v>9.5147652835008187E-2</v>
      </c>
      <c r="G62" s="34" t="s">
        <v>64</v>
      </c>
      <c r="H62" s="47">
        <v>0.11689820919259494</v>
      </c>
      <c r="I62" s="34" t="s">
        <v>64</v>
      </c>
      <c r="J62" s="47">
        <v>0.11674890115861863</v>
      </c>
      <c r="K62" s="26">
        <v>59</v>
      </c>
      <c r="L62" s="49">
        <f t="shared" si="0"/>
        <v>0.11674890115861863</v>
      </c>
      <c r="M62" s="49">
        <f t="shared" si="1"/>
        <v>0.11689820919259494</v>
      </c>
      <c r="N62" s="49">
        <f t="shared" si="2"/>
        <v>9.5147652835008187E-2</v>
      </c>
      <c r="O62" s="49">
        <f t="shared" si="3"/>
        <v>9.829210795118426E-2</v>
      </c>
      <c r="P62" s="49">
        <f t="shared" si="4"/>
        <v>7.9699999999999993E-2</v>
      </c>
      <c r="Q62" s="49">
        <f t="shared" si="5"/>
        <v>7.9699999999999993E-2</v>
      </c>
      <c r="R62" s="49">
        <f t="shared" si="6"/>
        <v>0.10135737422748119</v>
      </c>
      <c r="T62" s="34" t="s">
        <v>64</v>
      </c>
      <c r="U62" s="47">
        <f t="shared" si="7"/>
        <v>7.9699999999999993E-2</v>
      </c>
      <c r="V62" s="60" t="s">
        <v>64</v>
      </c>
      <c r="W62" s="61">
        <v>7.9699999999999993E-2</v>
      </c>
    </row>
    <row r="63" spans="1:23" ht="15" customHeight="1" x14ac:dyDescent="0.2">
      <c r="A63" s="35" t="s">
        <v>65</v>
      </c>
      <c r="B63" s="48">
        <v>1.8100000000000002E-2</v>
      </c>
      <c r="C63" s="35" t="s">
        <v>65</v>
      </c>
      <c r="D63" s="48">
        <v>2.3713400638931847E-2</v>
      </c>
      <c r="E63" s="35" t="s">
        <v>65</v>
      </c>
      <c r="F63" s="48">
        <v>3.1271906455490883E-2</v>
      </c>
      <c r="G63" s="35" t="s">
        <v>65</v>
      </c>
      <c r="H63" s="48">
        <v>3.9839381307705368E-2</v>
      </c>
      <c r="I63" s="35" t="s">
        <v>65</v>
      </c>
      <c r="J63" s="48">
        <v>3.2676237992664059E-2</v>
      </c>
      <c r="K63" s="36">
        <v>60</v>
      </c>
      <c r="L63" s="49">
        <f t="shared" si="0"/>
        <v>3.2676237992664059E-2</v>
      </c>
      <c r="M63" s="49">
        <f t="shared" si="1"/>
        <v>3.9839381307705368E-2</v>
      </c>
      <c r="N63" s="49">
        <f t="shared" si="2"/>
        <v>3.1271906455490883E-2</v>
      </c>
      <c r="O63" s="49">
        <f t="shared" si="3"/>
        <v>2.3713400638931847E-2</v>
      </c>
      <c r="P63" s="49">
        <f t="shared" si="4"/>
        <v>1.8100000000000002E-2</v>
      </c>
      <c r="Q63" s="49">
        <f t="shared" si="5"/>
        <v>1.8100000000000002E-2</v>
      </c>
      <c r="R63" s="49">
        <f t="shared" si="6"/>
        <v>2.9120185278958433E-2</v>
      </c>
      <c r="T63" s="35" t="s">
        <v>65</v>
      </c>
      <c r="U63" s="47">
        <f t="shared" si="7"/>
        <v>1.8100000000000002E-2</v>
      </c>
      <c r="V63" s="60" t="s">
        <v>65</v>
      </c>
      <c r="W63" s="61">
        <v>1.8100000000000002E-2</v>
      </c>
    </row>
    <row r="64" spans="1:23" ht="15" customHeight="1" x14ac:dyDescent="0.2">
      <c r="A64" s="34" t="s">
        <v>66</v>
      </c>
      <c r="B64" s="47">
        <v>8.3199999999999996E-2</v>
      </c>
      <c r="C64" s="34" t="s">
        <v>66</v>
      </c>
      <c r="D64" s="47">
        <v>8.0845225696750317E-2</v>
      </c>
      <c r="E64" s="34" t="s">
        <v>66</v>
      </c>
      <c r="F64" s="47">
        <v>6.0074617709069689E-2</v>
      </c>
      <c r="G64" s="34" t="s">
        <v>66</v>
      </c>
      <c r="H64" s="47">
        <v>6.9056598395016877E-2</v>
      </c>
      <c r="I64" s="34" t="s">
        <v>66</v>
      </c>
      <c r="J64" s="47">
        <v>7.7683582298015086E-2</v>
      </c>
      <c r="K64" s="26">
        <v>61</v>
      </c>
      <c r="L64" s="49">
        <f t="shared" si="0"/>
        <v>7.7683582298015086E-2</v>
      </c>
      <c r="M64" s="49">
        <f t="shared" si="1"/>
        <v>6.9056598395016877E-2</v>
      </c>
      <c r="N64" s="49">
        <f t="shared" si="2"/>
        <v>6.0074617709069689E-2</v>
      </c>
      <c r="O64" s="49">
        <f t="shared" si="3"/>
        <v>8.0845225696750317E-2</v>
      </c>
      <c r="P64" s="49">
        <f t="shared" si="4"/>
        <v>8.3199999999999996E-2</v>
      </c>
      <c r="Q64" s="49">
        <f t="shared" si="5"/>
        <v>8.3199999999999996E-2</v>
      </c>
      <c r="R64" s="49">
        <f t="shared" si="6"/>
        <v>7.417200481977039E-2</v>
      </c>
      <c r="T64" s="34" t="s">
        <v>66</v>
      </c>
      <c r="U64" s="47">
        <f t="shared" si="7"/>
        <v>8.3199999999999996E-2</v>
      </c>
      <c r="V64" s="60" t="s">
        <v>66</v>
      </c>
      <c r="W64" s="61">
        <v>8.3199999999999996E-2</v>
      </c>
    </row>
    <row r="65" spans="1:23" ht="15" customHeight="1" x14ac:dyDescent="0.2">
      <c r="A65" s="35" t="s">
        <v>67</v>
      </c>
      <c r="B65" s="48">
        <v>0.25819999999999999</v>
      </c>
      <c r="C65" s="35" t="s">
        <v>67</v>
      </c>
      <c r="D65" s="48">
        <v>0.26180503390772059</v>
      </c>
      <c r="E65" s="35" t="s">
        <v>67</v>
      </c>
      <c r="F65" s="48">
        <v>0.23901369658951854</v>
      </c>
      <c r="G65" s="35" t="s">
        <v>68</v>
      </c>
      <c r="H65" s="48">
        <v>0.20044019345264522</v>
      </c>
      <c r="I65" s="35" t="s">
        <v>68</v>
      </c>
      <c r="J65" s="48">
        <v>0.20802390574162244</v>
      </c>
      <c r="K65" s="36">
        <v>62</v>
      </c>
      <c r="L65" s="49">
        <f t="shared" si="0"/>
        <v>0.20802390574162244</v>
      </c>
      <c r="M65" s="49">
        <f t="shared" si="1"/>
        <v>0.20044019345264522</v>
      </c>
      <c r="N65" s="49">
        <f t="shared" si="2"/>
        <v>0.23901369658951854</v>
      </c>
      <c r="O65" s="49">
        <f t="shared" si="3"/>
        <v>0.26180503390772059</v>
      </c>
      <c r="P65" s="49">
        <f t="shared" si="4"/>
        <v>0.25819999999999999</v>
      </c>
      <c r="Q65" s="49">
        <f t="shared" si="5"/>
        <v>0.25819999999999999</v>
      </c>
      <c r="R65" s="49">
        <f t="shared" si="6"/>
        <v>0.23349656593830134</v>
      </c>
      <c r="T65" s="35" t="s">
        <v>67</v>
      </c>
      <c r="U65" s="47">
        <f t="shared" si="7"/>
        <v>0.25819999999999999</v>
      </c>
      <c r="V65" s="60" t="s">
        <v>67</v>
      </c>
      <c r="W65" s="61">
        <v>0.25819999999999999</v>
      </c>
    </row>
    <row r="66" spans="1:23" ht="15" customHeight="1" x14ac:dyDescent="0.2">
      <c r="A66" s="34" t="s">
        <v>69</v>
      </c>
      <c r="B66" s="47">
        <v>8.6099999999999996E-2</v>
      </c>
      <c r="C66" s="34" t="s">
        <v>69</v>
      </c>
      <c r="D66" s="47">
        <v>8.7010001642314469E-2</v>
      </c>
      <c r="E66" s="34" t="s">
        <v>69</v>
      </c>
      <c r="F66" s="47">
        <v>8.8424202689015685E-2</v>
      </c>
      <c r="G66" s="34" t="s">
        <v>69</v>
      </c>
      <c r="H66" s="47">
        <v>9.5883084693491938E-2</v>
      </c>
      <c r="I66" s="34" t="s">
        <v>69</v>
      </c>
      <c r="J66" s="47">
        <v>8.7364782387068129E-2</v>
      </c>
      <c r="K66" s="26">
        <v>63</v>
      </c>
      <c r="L66" s="49">
        <f t="shared" si="0"/>
        <v>8.7364782387068129E-2</v>
      </c>
      <c r="M66" s="49">
        <f t="shared" si="1"/>
        <v>9.5883084693491938E-2</v>
      </c>
      <c r="N66" s="49">
        <f t="shared" si="2"/>
        <v>8.8424202689015685E-2</v>
      </c>
      <c r="O66" s="49">
        <f t="shared" si="3"/>
        <v>8.7010001642314469E-2</v>
      </c>
      <c r="P66" s="49">
        <f t="shared" si="4"/>
        <v>8.6099999999999996E-2</v>
      </c>
      <c r="Q66" s="49">
        <f t="shared" si="5"/>
        <v>8.6099999999999996E-2</v>
      </c>
      <c r="R66" s="49">
        <f t="shared" si="6"/>
        <v>8.8956414282378049E-2</v>
      </c>
      <c r="T66" s="34" t="s">
        <v>69</v>
      </c>
      <c r="U66" s="47">
        <f t="shared" si="7"/>
        <v>8.6099999999999996E-2</v>
      </c>
      <c r="V66" s="60" t="s">
        <v>69</v>
      </c>
      <c r="W66" s="61">
        <v>8.6099999999999996E-2</v>
      </c>
    </row>
    <row r="67" spans="1:23" ht="15" customHeight="1" x14ac:dyDescent="0.2">
      <c r="A67" s="35" t="s">
        <v>70</v>
      </c>
      <c r="B67" s="48">
        <v>0.157</v>
      </c>
      <c r="C67" s="35" t="s">
        <v>70</v>
      </c>
      <c r="D67" s="48">
        <v>0.12484192069803401</v>
      </c>
      <c r="E67" s="35" t="s">
        <v>70</v>
      </c>
      <c r="F67" s="48">
        <v>9.8365564285553486E-2</v>
      </c>
      <c r="G67" s="35" t="s">
        <v>70</v>
      </c>
      <c r="H67" s="48">
        <v>0.12800189453741714</v>
      </c>
      <c r="I67" s="35" t="s">
        <v>70</v>
      </c>
      <c r="J67" s="48">
        <v>0.11792508423867878</v>
      </c>
      <c r="K67" s="36">
        <v>64</v>
      </c>
      <c r="L67" s="49">
        <f t="shared" si="0"/>
        <v>0.11792508423867878</v>
      </c>
      <c r="M67" s="49">
        <f t="shared" si="1"/>
        <v>0.12800189453741714</v>
      </c>
      <c r="N67" s="49">
        <f t="shared" si="2"/>
        <v>9.8365564285553486E-2</v>
      </c>
      <c r="O67" s="49">
        <f t="shared" si="3"/>
        <v>0.12484192069803401</v>
      </c>
      <c r="P67" s="49">
        <f t="shared" si="4"/>
        <v>0.157</v>
      </c>
      <c r="Q67" s="49">
        <f t="shared" si="5"/>
        <v>0.157</v>
      </c>
      <c r="R67" s="49">
        <f t="shared" si="6"/>
        <v>0.12522689275193669</v>
      </c>
      <c r="T67" s="35" t="s">
        <v>70</v>
      </c>
      <c r="U67" s="47">
        <f t="shared" si="7"/>
        <v>0.157</v>
      </c>
      <c r="V67" s="60" t="s">
        <v>70</v>
      </c>
      <c r="W67" s="61">
        <v>0.157</v>
      </c>
    </row>
    <row r="68" spans="1:23" ht="15" customHeight="1" x14ac:dyDescent="0.2">
      <c r="A68" s="34" t="s">
        <v>71</v>
      </c>
      <c r="B68" s="47">
        <v>0.39</v>
      </c>
      <c r="C68" s="34" t="s">
        <v>71</v>
      </c>
      <c r="D68" s="47">
        <v>0.40521633458925926</v>
      </c>
      <c r="E68" s="34" t="s">
        <v>71</v>
      </c>
      <c r="F68" s="47">
        <v>0.20606165200574594</v>
      </c>
      <c r="G68" s="34" t="s">
        <v>71</v>
      </c>
      <c r="H68" s="47">
        <v>0.22182681272822102</v>
      </c>
      <c r="I68" s="34" t="s">
        <v>71</v>
      </c>
      <c r="J68" s="47">
        <v>6.6494247083519031E-2</v>
      </c>
      <c r="K68" s="26">
        <v>65</v>
      </c>
      <c r="L68" s="49">
        <f t="shared" si="0"/>
        <v>6.6494247083519031E-2</v>
      </c>
      <c r="M68" s="49">
        <f t="shared" si="1"/>
        <v>0.22182681272822102</v>
      </c>
      <c r="N68" s="49">
        <f t="shared" si="2"/>
        <v>0.20606165200574594</v>
      </c>
      <c r="O68" s="49">
        <f t="shared" si="3"/>
        <v>0.40521633458925926</v>
      </c>
      <c r="P68" s="49">
        <f t="shared" si="4"/>
        <v>0.39</v>
      </c>
      <c r="Q68" s="49">
        <f t="shared" si="5"/>
        <v>0.39</v>
      </c>
      <c r="R68" s="49">
        <f t="shared" si="6"/>
        <v>0.25791980928134906</v>
      </c>
      <c r="T68" s="34" t="s">
        <v>71</v>
      </c>
      <c r="U68" s="47">
        <f t="shared" si="7"/>
        <v>0.39</v>
      </c>
      <c r="V68" s="60" t="s">
        <v>71</v>
      </c>
      <c r="W68" s="61">
        <v>0.39</v>
      </c>
    </row>
    <row r="69" spans="1:23" ht="15" customHeight="1" x14ac:dyDescent="0.2">
      <c r="A69" s="35" t="s">
        <v>72</v>
      </c>
      <c r="B69" s="48">
        <v>0.3498</v>
      </c>
      <c r="C69" s="35" t="s">
        <v>72</v>
      </c>
      <c r="D69" s="48">
        <v>0.35343157106594209</v>
      </c>
      <c r="E69" s="35" t="s">
        <v>72</v>
      </c>
      <c r="F69" s="48">
        <v>0.33428307020518322</v>
      </c>
      <c r="G69" s="35" t="s">
        <v>72</v>
      </c>
      <c r="H69" s="48">
        <v>0.3448981982552331</v>
      </c>
      <c r="I69" s="35" t="s">
        <v>72</v>
      </c>
      <c r="J69" s="48">
        <v>0.35593004032759734</v>
      </c>
      <c r="K69" s="36">
        <v>66</v>
      </c>
      <c r="L69" s="49">
        <f t="shared" ref="L69:L96" si="8">J69</f>
        <v>0.35593004032759734</v>
      </c>
      <c r="M69" s="49">
        <f t="shared" ref="M69:M96" si="9">H69</f>
        <v>0.3448981982552331</v>
      </c>
      <c r="N69" s="49">
        <f t="shared" ref="N69:N96" si="10">F69</f>
        <v>0.33428307020518322</v>
      </c>
      <c r="O69" s="49">
        <f t="shared" ref="O69:O96" si="11">D69</f>
        <v>0.35343157106594209</v>
      </c>
      <c r="P69" s="49">
        <f t="shared" ref="P69:P96" si="12">B69</f>
        <v>0.3498</v>
      </c>
      <c r="Q69" s="49">
        <f t="shared" ref="Q69:Q96" si="13">P69</f>
        <v>0.3498</v>
      </c>
      <c r="R69" s="49">
        <f t="shared" ref="R69:R96" si="14">AVERAGE(L69:P69)</f>
        <v>0.34766857597079115</v>
      </c>
      <c r="T69" s="35" t="s">
        <v>72</v>
      </c>
      <c r="U69" s="47">
        <f t="shared" ref="U69:U96" si="15">VLOOKUP(T69,$V$4:$W$97,2)</f>
        <v>0.3498</v>
      </c>
      <c r="V69" s="60" t="s">
        <v>72</v>
      </c>
      <c r="W69" s="61">
        <v>0.3498</v>
      </c>
    </row>
    <row r="70" spans="1:23" ht="15" customHeight="1" x14ac:dyDescent="0.2">
      <c r="A70" s="34" t="s">
        <v>73</v>
      </c>
      <c r="B70" s="47">
        <v>0.2392</v>
      </c>
      <c r="C70" s="34" t="s">
        <v>73</v>
      </c>
      <c r="D70" s="47">
        <v>0.23286148651923558</v>
      </c>
      <c r="E70" s="34" t="s">
        <v>73</v>
      </c>
      <c r="F70" s="47">
        <v>0.22616295380516302</v>
      </c>
      <c r="G70" s="34" t="s">
        <v>73</v>
      </c>
      <c r="H70" s="47">
        <v>0.21738880363315274</v>
      </c>
      <c r="I70" s="34" t="s">
        <v>73</v>
      </c>
      <c r="J70" s="47">
        <v>0.21490873619710446</v>
      </c>
      <c r="K70" s="26">
        <v>67</v>
      </c>
      <c r="L70" s="49">
        <f t="shared" si="8"/>
        <v>0.21490873619710446</v>
      </c>
      <c r="M70" s="49">
        <f t="shared" si="9"/>
        <v>0.21738880363315274</v>
      </c>
      <c r="N70" s="49">
        <f t="shared" si="10"/>
        <v>0.22616295380516302</v>
      </c>
      <c r="O70" s="49">
        <f t="shared" si="11"/>
        <v>0.23286148651923558</v>
      </c>
      <c r="P70" s="49">
        <f t="shared" si="12"/>
        <v>0.2392</v>
      </c>
      <c r="Q70" s="49">
        <f t="shared" si="13"/>
        <v>0.2392</v>
      </c>
      <c r="R70" s="49">
        <f t="shared" si="14"/>
        <v>0.22610439603093116</v>
      </c>
      <c r="T70" s="34" t="s">
        <v>73</v>
      </c>
      <c r="U70" s="47">
        <f t="shared" si="15"/>
        <v>0.2392</v>
      </c>
      <c r="V70" s="60" t="s">
        <v>73</v>
      </c>
      <c r="W70" s="61">
        <v>0.2392</v>
      </c>
    </row>
    <row r="71" spans="1:23" ht="15" customHeight="1" x14ac:dyDescent="0.2">
      <c r="A71" s="35" t="s">
        <v>74</v>
      </c>
      <c r="B71" s="48">
        <v>4.1999999999999997E-3</v>
      </c>
      <c r="C71" s="35" t="s">
        <v>74</v>
      </c>
      <c r="D71" s="48">
        <v>4.1348372695425989E-3</v>
      </c>
      <c r="E71" s="35" t="s">
        <v>74</v>
      </c>
      <c r="F71" s="48">
        <v>3.4208776922157319E-3</v>
      </c>
      <c r="G71" s="35" t="s">
        <v>74</v>
      </c>
      <c r="H71" s="48">
        <v>4.5267719195809242E-3</v>
      </c>
      <c r="I71" s="35" t="s">
        <v>74</v>
      </c>
      <c r="J71" s="48">
        <v>3.3005453717268457E-3</v>
      </c>
      <c r="K71" s="36">
        <v>68</v>
      </c>
      <c r="L71" s="49">
        <f t="shared" si="8"/>
        <v>3.3005453717268457E-3</v>
      </c>
      <c r="M71" s="49">
        <f t="shared" si="9"/>
        <v>4.5267719195809242E-3</v>
      </c>
      <c r="N71" s="49">
        <f t="shared" si="10"/>
        <v>3.4208776922157319E-3</v>
      </c>
      <c r="O71" s="49">
        <f t="shared" si="11"/>
        <v>4.1348372695425989E-3</v>
      </c>
      <c r="P71" s="49">
        <f t="shared" si="12"/>
        <v>4.1999999999999997E-3</v>
      </c>
      <c r="Q71" s="49">
        <f t="shared" si="13"/>
        <v>4.1999999999999997E-3</v>
      </c>
      <c r="R71" s="49">
        <f t="shared" si="14"/>
        <v>3.9166064506132199E-3</v>
      </c>
      <c r="T71" s="35" t="s">
        <v>74</v>
      </c>
      <c r="U71" s="47">
        <f t="shared" si="15"/>
        <v>4.1999999999999997E-3</v>
      </c>
      <c r="V71" s="60" t="s">
        <v>74</v>
      </c>
      <c r="W71" s="61">
        <v>4.1999999999999997E-3</v>
      </c>
    </row>
    <row r="72" spans="1:23" ht="15" customHeight="1" x14ac:dyDescent="0.2">
      <c r="A72" s="34" t="s">
        <v>75</v>
      </c>
      <c r="B72" s="47">
        <v>0.1003</v>
      </c>
      <c r="C72" s="34" t="s">
        <v>75</v>
      </c>
      <c r="D72" s="47">
        <v>8.7354274379381119E-2</v>
      </c>
      <c r="E72" s="34" t="s">
        <v>75</v>
      </c>
      <c r="F72" s="47">
        <v>8.8791489976524418E-2</v>
      </c>
      <c r="G72" s="34" t="s">
        <v>75</v>
      </c>
      <c r="H72" s="47">
        <v>8.7758323381752879E-2</v>
      </c>
      <c r="I72" s="34" t="s">
        <v>75</v>
      </c>
      <c r="J72" s="47">
        <v>0.13069653164962874</v>
      </c>
      <c r="K72" s="26">
        <v>69</v>
      </c>
      <c r="L72" s="49">
        <f t="shared" si="8"/>
        <v>0.13069653164962874</v>
      </c>
      <c r="M72" s="49">
        <f t="shared" si="9"/>
        <v>8.7758323381752879E-2</v>
      </c>
      <c r="N72" s="49">
        <f t="shared" si="10"/>
        <v>8.8791489976524418E-2</v>
      </c>
      <c r="O72" s="49">
        <f t="shared" si="11"/>
        <v>8.7354274379381119E-2</v>
      </c>
      <c r="P72" s="49">
        <f t="shared" si="12"/>
        <v>0.1003</v>
      </c>
      <c r="Q72" s="49">
        <f t="shared" si="13"/>
        <v>0.1003</v>
      </c>
      <c r="R72" s="49">
        <f t="shared" si="14"/>
        <v>9.8980123877457443E-2</v>
      </c>
      <c r="T72" s="34" t="s">
        <v>75</v>
      </c>
      <c r="U72" s="47">
        <f t="shared" si="15"/>
        <v>0.1003</v>
      </c>
      <c r="V72" s="60" t="s">
        <v>75</v>
      </c>
      <c r="W72" s="61">
        <v>0.1003</v>
      </c>
    </row>
    <row r="73" spans="1:23" ht="15" customHeight="1" x14ac:dyDescent="0.2">
      <c r="A73" s="35" t="s">
        <v>77</v>
      </c>
      <c r="B73" s="48">
        <v>0.14929999999999999</v>
      </c>
      <c r="C73" s="35" t="s">
        <v>77</v>
      </c>
      <c r="D73" s="48">
        <v>0.1505621755051828</v>
      </c>
      <c r="E73" s="35" t="s">
        <v>77</v>
      </c>
      <c r="F73" s="48">
        <v>0.14888605153085546</v>
      </c>
      <c r="G73" s="35" t="s">
        <v>77</v>
      </c>
      <c r="H73" s="48">
        <v>0.14277047548704969</v>
      </c>
      <c r="I73" s="35" t="s">
        <v>77</v>
      </c>
      <c r="J73" s="48">
        <v>0.13699753871869505</v>
      </c>
      <c r="K73" s="36">
        <v>70</v>
      </c>
      <c r="L73" s="49">
        <f t="shared" si="8"/>
        <v>0.13699753871869505</v>
      </c>
      <c r="M73" s="49">
        <f t="shared" si="9"/>
        <v>0.14277047548704969</v>
      </c>
      <c r="N73" s="49">
        <f t="shared" si="10"/>
        <v>0.14888605153085546</v>
      </c>
      <c r="O73" s="49">
        <f t="shared" si="11"/>
        <v>0.1505621755051828</v>
      </c>
      <c r="P73" s="49">
        <f t="shared" si="12"/>
        <v>0.14929999999999999</v>
      </c>
      <c r="Q73" s="49">
        <f t="shared" si="13"/>
        <v>0.14929999999999999</v>
      </c>
      <c r="R73" s="49">
        <f t="shared" si="14"/>
        <v>0.14570324824835659</v>
      </c>
      <c r="T73" s="35" t="s">
        <v>77</v>
      </c>
      <c r="U73" s="47">
        <f t="shared" si="15"/>
        <v>0.14929999999999999</v>
      </c>
      <c r="V73" s="60" t="s">
        <v>77</v>
      </c>
      <c r="W73" s="61">
        <v>0.14929999999999999</v>
      </c>
    </row>
    <row r="74" spans="1:23" ht="15" customHeight="1" x14ac:dyDescent="0.2">
      <c r="A74" s="34" t="s">
        <v>78</v>
      </c>
      <c r="B74" s="47">
        <v>0.22059999999999999</v>
      </c>
      <c r="C74" s="34" t="s">
        <v>78</v>
      </c>
      <c r="D74" s="47">
        <v>0.20180836427864671</v>
      </c>
      <c r="E74" s="34" t="s">
        <v>78</v>
      </c>
      <c r="F74" s="47">
        <v>0.20559131095449099</v>
      </c>
      <c r="G74" s="34" t="s">
        <v>78</v>
      </c>
      <c r="H74" s="47">
        <v>0.21369917184627032</v>
      </c>
      <c r="I74" s="34" t="s">
        <v>78</v>
      </c>
      <c r="J74" s="47">
        <v>0.21923162737025498</v>
      </c>
      <c r="K74" s="26">
        <v>71</v>
      </c>
      <c r="L74" s="49">
        <f t="shared" si="8"/>
        <v>0.21923162737025498</v>
      </c>
      <c r="M74" s="49">
        <f t="shared" si="9"/>
        <v>0.21369917184627032</v>
      </c>
      <c r="N74" s="49">
        <f t="shared" si="10"/>
        <v>0.20559131095449099</v>
      </c>
      <c r="O74" s="49">
        <f t="shared" si="11"/>
        <v>0.20180836427864671</v>
      </c>
      <c r="P74" s="49">
        <f t="shared" si="12"/>
        <v>0.22059999999999999</v>
      </c>
      <c r="Q74" s="49">
        <f t="shared" si="13"/>
        <v>0.22059999999999999</v>
      </c>
      <c r="R74" s="49">
        <f t="shared" si="14"/>
        <v>0.21218609488993262</v>
      </c>
      <c r="T74" s="34" t="s">
        <v>78</v>
      </c>
      <c r="U74" s="47">
        <f t="shared" si="15"/>
        <v>0.22059999999999999</v>
      </c>
      <c r="V74" s="60" t="s">
        <v>78</v>
      </c>
      <c r="W74" s="61">
        <v>0.22059999999999999</v>
      </c>
    </row>
    <row r="75" spans="1:23" ht="15" customHeight="1" x14ac:dyDescent="0.2">
      <c r="A75" s="35" t="s">
        <v>79</v>
      </c>
      <c r="B75" s="48">
        <v>0.1865</v>
      </c>
      <c r="C75" s="35" t="s">
        <v>79</v>
      </c>
      <c r="D75" s="48">
        <v>0.18686111517884346</v>
      </c>
      <c r="E75" s="35" t="s">
        <v>79</v>
      </c>
      <c r="F75" s="48">
        <v>0.18637827992872025</v>
      </c>
      <c r="G75" s="35" t="s">
        <v>79</v>
      </c>
      <c r="H75" s="48">
        <v>0.18043721176859373</v>
      </c>
      <c r="I75" s="35" t="s">
        <v>79</v>
      </c>
      <c r="J75" s="48">
        <v>0.18423324090869625</v>
      </c>
      <c r="K75" s="36">
        <v>72</v>
      </c>
      <c r="L75" s="49">
        <f t="shared" si="8"/>
        <v>0.18423324090869625</v>
      </c>
      <c r="M75" s="49">
        <f t="shared" si="9"/>
        <v>0.18043721176859373</v>
      </c>
      <c r="N75" s="49">
        <f t="shared" si="10"/>
        <v>0.18637827992872025</v>
      </c>
      <c r="O75" s="49">
        <f t="shared" si="11"/>
        <v>0.18686111517884346</v>
      </c>
      <c r="P75" s="49">
        <f t="shared" si="12"/>
        <v>0.1865</v>
      </c>
      <c r="Q75" s="49">
        <f t="shared" si="13"/>
        <v>0.1865</v>
      </c>
      <c r="R75" s="49">
        <f t="shared" si="14"/>
        <v>0.18488196955697075</v>
      </c>
      <c r="T75" s="35" t="s">
        <v>79</v>
      </c>
      <c r="U75" s="47">
        <f t="shared" si="15"/>
        <v>0.1865</v>
      </c>
      <c r="V75" s="60" t="s">
        <v>79</v>
      </c>
      <c r="W75" s="61">
        <v>0.1865</v>
      </c>
    </row>
    <row r="76" spans="1:23" ht="15" customHeight="1" x14ac:dyDescent="0.2">
      <c r="A76" s="34" t="s">
        <v>80</v>
      </c>
      <c r="B76" s="47">
        <v>0.20039999999999999</v>
      </c>
      <c r="C76" s="34" t="s">
        <v>80</v>
      </c>
      <c r="D76" s="47">
        <v>0.20377691109271118</v>
      </c>
      <c r="E76" s="34" t="s">
        <v>80</v>
      </c>
      <c r="F76" s="47">
        <v>0.2025958338762307</v>
      </c>
      <c r="G76" s="34" t="s">
        <v>80</v>
      </c>
      <c r="H76" s="47">
        <v>0.19742528345164884</v>
      </c>
      <c r="I76" s="34" t="s">
        <v>80</v>
      </c>
      <c r="J76" s="47">
        <v>0.19659488649562473</v>
      </c>
      <c r="K76" s="26">
        <v>73</v>
      </c>
      <c r="L76" s="49">
        <f t="shared" si="8"/>
        <v>0.19659488649562473</v>
      </c>
      <c r="M76" s="49">
        <f t="shared" si="9"/>
        <v>0.19742528345164884</v>
      </c>
      <c r="N76" s="49">
        <f t="shared" si="10"/>
        <v>0.2025958338762307</v>
      </c>
      <c r="O76" s="49">
        <f t="shared" si="11"/>
        <v>0.20377691109271118</v>
      </c>
      <c r="P76" s="49">
        <f t="shared" si="12"/>
        <v>0.20039999999999999</v>
      </c>
      <c r="Q76" s="49">
        <f t="shared" si="13"/>
        <v>0.20039999999999999</v>
      </c>
      <c r="R76" s="49">
        <f t="shared" si="14"/>
        <v>0.20015858298324307</v>
      </c>
      <c r="T76" s="34" t="s">
        <v>80</v>
      </c>
      <c r="U76" s="47">
        <f t="shared" si="15"/>
        <v>0.20039999999999999</v>
      </c>
      <c r="V76" s="60" t="s">
        <v>80</v>
      </c>
      <c r="W76" s="61">
        <v>0.20039999999999999</v>
      </c>
    </row>
    <row r="77" spans="1:23" ht="15" customHeight="1" x14ac:dyDescent="0.2">
      <c r="A77" s="35" t="s">
        <v>81</v>
      </c>
      <c r="B77" s="48">
        <v>0.1812</v>
      </c>
      <c r="C77" s="35" t="s">
        <v>81</v>
      </c>
      <c r="D77" s="48">
        <v>0.17832792573927322</v>
      </c>
      <c r="E77" s="35" t="s">
        <v>81</v>
      </c>
      <c r="F77" s="48">
        <v>0.18725581513832124</v>
      </c>
      <c r="G77" s="35" t="s">
        <v>81</v>
      </c>
      <c r="H77" s="48">
        <v>0.18324271646384607</v>
      </c>
      <c r="I77" s="35" t="s">
        <v>81</v>
      </c>
      <c r="J77" s="48">
        <v>0.1882386701558508</v>
      </c>
      <c r="K77" s="36">
        <v>74</v>
      </c>
      <c r="L77" s="49">
        <f t="shared" si="8"/>
        <v>0.1882386701558508</v>
      </c>
      <c r="M77" s="49">
        <f t="shared" si="9"/>
        <v>0.18324271646384607</v>
      </c>
      <c r="N77" s="49">
        <f t="shared" si="10"/>
        <v>0.18725581513832124</v>
      </c>
      <c r="O77" s="49">
        <f t="shared" si="11"/>
        <v>0.17832792573927322</v>
      </c>
      <c r="P77" s="49">
        <f t="shared" si="12"/>
        <v>0.1812</v>
      </c>
      <c r="Q77" s="49">
        <f t="shared" si="13"/>
        <v>0.1812</v>
      </c>
      <c r="R77" s="49">
        <f t="shared" si="14"/>
        <v>0.18365302549945828</v>
      </c>
      <c r="T77" s="35" t="s">
        <v>81</v>
      </c>
      <c r="U77" s="47">
        <f t="shared" si="15"/>
        <v>0.1812</v>
      </c>
      <c r="V77" s="60" t="s">
        <v>81</v>
      </c>
      <c r="W77" s="61">
        <v>0.1812</v>
      </c>
    </row>
    <row r="78" spans="1:23" ht="15" customHeight="1" x14ac:dyDescent="0.2">
      <c r="A78" s="34" t="s">
        <v>82</v>
      </c>
      <c r="B78" s="47">
        <v>0.28349999999999997</v>
      </c>
      <c r="C78" s="34" t="s">
        <v>82</v>
      </c>
      <c r="D78" s="47">
        <v>0.27866764902645297</v>
      </c>
      <c r="E78" s="34" t="s">
        <v>82</v>
      </c>
      <c r="F78" s="47">
        <v>0.25559000265614557</v>
      </c>
      <c r="G78" s="34" t="s">
        <v>82</v>
      </c>
      <c r="H78" s="47">
        <v>0.25684072198272617</v>
      </c>
      <c r="I78" s="34" t="s">
        <v>82</v>
      </c>
      <c r="J78" s="47">
        <v>0.25395076496182711</v>
      </c>
      <c r="K78" s="26">
        <v>75</v>
      </c>
      <c r="L78" s="49">
        <f t="shared" si="8"/>
        <v>0.25395076496182711</v>
      </c>
      <c r="M78" s="49">
        <f t="shared" si="9"/>
        <v>0.25684072198272617</v>
      </c>
      <c r="N78" s="49">
        <f t="shared" si="10"/>
        <v>0.25559000265614557</v>
      </c>
      <c r="O78" s="49">
        <f t="shared" si="11"/>
        <v>0.27866764902645297</v>
      </c>
      <c r="P78" s="49">
        <f t="shared" si="12"/>
        <v>0.28349999999999997</v>
      </c>
      <c r="Q78" s="49">
        <f t="shared" si="13"/>
        <v>0.28349999999999997</v>
      </c>
      <c r="R78" s="49">
        <f t="shared" si="14"/>
        <v>0.26570982772543034</v>
      </c>
      <c r="T78" s="34" t="s">
        <v>82</v>
      </c>
      <c r="U78" s="47">
        <f t="shared" si="15"/>
        <v>0.28349999999999997</v>
      </c>
      <c r="V78" s="60" t="s">
        <v>82</v>
      </c>
      <c r="W78" s="61">
        <v>0.28349999999999997</v>
      </c>
    </row>
    <row r="79" spans="1:23" ht="15" customHeight="1" x14ac:dyDescent="0.2">
      <c r="A79" s="35" t="s">
        <v>84</v>
      </c>
      <c r="B79" s="48">
        <v>0.23680000000000001</v>
      </c>
      <c r="C79" s="35" t="s">
        <v>84</v>
      </c>
      <c r="D79" s="48">
        <v>0.20305099237654775</v>
      </c>
      <c r="E79" s="35" t="s">
        <v>84</v>
      </c>
      <c r="F79" s="48">
        <v>0.20732170455114515</v>
      </c>
      <c r="G79" s="35" t="s">
        <v>84</v>
      </c>
      <c r="H79" s="48">
        <v>0.21287410535575729</v>
      </c>
      <c r="I79" s="35" t="s">
        <v>84</v>
      </c>
      <c r="J79" s="48">
        <v>0.22469582925561105</v>
      </c>
      <c r="K79" s="36">
        <v>76</v>
      </c>
      <c r="L79" s="49">
        <f t="shared" si="8"/>
        <v>0.22469582925561105</v>
      </c>
      <c r="M79" s="49">
        <f t="shared" si="9"/>
        <v>0.21287410535575729</v>
      </c>
      <c r="N79" s="49">
        <f t="shared" si="10"/>
        <v>0.20732170455114515</v>
      </c>
      <c r="O79" s="49">
        <f t="shared" si="11"/>
        <v>0.20305099237654775</v>
      </c>
      <c r="P79" s="49">
        <f t="shared" si="12"/>
        <v>0.23680000000000001</v>
      </c>
      <c r="Q79" s="49">
        <f t="shared" si="13"/>
        <v>0.23680000000000001</v>
      </c>
      <c r="R79" s="49">
        <f t="shared" si="14"/>
        <v>0.21694852630781228</v>
      </c>
      <c r="T79" s="35" t="s">
        <v>84</v>
      </c>
      <c r="U79" s="47">
        <f t="shared" si="15"/>
        <v>0.23680000000000001</v>
      </c>
      <c r="V79" s="60" t="s">
        <v>84</v>
      </c>
      <c r="W79" s="61">
        <v>0.23680000000000001</v>
      </c>
    </row>
    <row r="80" spans="1:23" ht="15" customHeight="1" x14ac:dyDescent="0.2">
      <c r="A80" s="34" t="s">
        <v>85</v>
      </c>
      <c r="B80" s="47">
        <v>0.1424</v>
      </c>
      <c r="C80" s="34" t="s">
        <v>85</v>
      </c>
      <c r="D80" s="47">
        <v>0.14344175287154887</v>
      </c>
      <c r="E80" s="34" t="s">
        <v>85</v>
      </c>
      <c r="F80" s="47">
        <v>0.15228368379429513</v>
      </c>
      <c r="G80" s="34" t="s">
        <v>85</v>
      </c>
      <c r="H80" s="47">
        <v>0.14445120683425283</v>
      </c>
      <c r="I80" s="34" t="s">
        <v>85</v>
      </c>
      <c r="J80" s="47">
        <v>0.13715587007424754</v>
      </c>
      <c r="K80" s="26">
        <v>77</v>
      </c>
      <c r="L80" s="49">
        <f t="shared" si="8"/>
        <v>0.13715587007424754</v>
      </c>
      <c r="M80" s="49">
        <f t="shared" si="9"/>
        <v>0.14445120683425283</v>
      </c>
      <c r="N80" s="49">
        <f t="shared" si="10"/>
        <v>0.15228368379429513</v>
      </c>
      <c r="O80" s="49">
        <f t="shared" si="11"/>
        <v>0.14344175287154887</v>
      </c>
      <c r="P80" s="49">
        <f t="shared" si="12"/>
        <v>0.1424</v>
      </c>
      <c r="Q80" s="49">
        <f t="shared" si="13"/>
        <v>0.1424</v>
      </c>
      <c r="R80" s="49">
        <f t="shared" si="14"/>
        <v>0.14394650271486886</v>
      </c>
      <c r="T80" s="34" t="s">
        <v>85</v>
      </c>
      <c r="U80" s="47">
        <f t="shared" si="15"/>
        <v>0.1424</v>
      </c>
      <c r="V80" s="60" t="s">
        <v>85</v>
      </c>
      <c r="W80" s="61">
        <v>0.1424</v>
      </c>
    </row>
    <row r="81" spans="1:23" ht="15" customHeight="1" x14ac:dyDescent="0.2">
      <c r="A81" s="35" t="s">
        <v>86</v>
      </c>
      <c r="B81" s="48">
        <v>9.2700000000000005E-2</v>
      </c>
      <c r="C81" s="35" t="s">
        <v>86</v>
      </c>
      <c r="D81" s="48">
        <v>0.11099985035217709</v>
      </c>
      <c r="E81" s="35" t="s">
        <v>86</v>
      </c>
      <c r="F81" s="48">
        <v>0.12709141579775579</v>
      </c>
      <c r="G81" s="35" t="s">
        <v>86</v>
      </c>
      <c r="H81" s="48">
        <v>0.12741355093165019</v>
      </c>
      <c r="I81" s="35" t="s">
        <v>86</v>
      </c>
      <c r="J81" s="48">
        <v>0.1291624349923125</v>
      </c>
      <c r="K81" s="36">
        <v>78</v>
      </c>
      <c r="L81" s="49">
        <f t="shared" si="8"/>
        <v>0.1291624349923125</v>
      </c>
      <c r="M81" s="49">
        <f t="shared" si="9"/>
        <v>0.12741355093165019</v>
      </c>
      <c r="N81" s="49">
        <f t="shared" si="10"/>
        <v>0.12709141579775579</v>
      </c>
      <c r="O81" s="49">
        <f t="shared" si="11"/>
        <v>0.11099985035217709</v>
      </c>
      <c r="P81" s="49">
        <f t="shared" si="12"/>
        <v>9.2700000000000005E-2</v>
      </c>
      <c r="Q81" s="49">
        <f t="shared" si="13"/>
        <v>9.2700000000000005E-2</v>
      </c>
      <c r="R81" s="49">
        <f t="shared" si="14"/>
        <v>0.11747345041477911</v>
      </c>
      <c r="T81" s="35" t="s">
        <v>86</v>
      </c>
      <c r="U81" s="47">
        <f t="shared" si="15"/>
        <v>9.2700000000000005E-2</v>
      </c>
      <c r="V81" s="60" t="s">
        <v>86</v>
      </c>
      <c r="W81" s="61">
        <v>9.2700000000000005E-2</v>
      </c>
    </row>
    <row r="82" spans="1:23" ht="15" customHeight="1" x14ac:dyDescent="0.2">
      <c r="A82" s="34" t="s">
        <v>87</v>
      </c>
      <c r="B82" s="47">
        <v>9.4600000000000004E-2</v>
      </c>
      <c r="C82" s="34" t="s">
        <v>87</v>
      </c>
      <c r="D82" s="47">
        <v>0.10006378947504974</v>
      </c>
      <c r="E82" s="34" t="s">
        <v>87</v>
      </c>
      <c r="F82" s="47">
        <v>0.11629095126947742</v>
      </c>
      <c r="G82" s="34" t="s">
        <v>87</v>
      </c>
      <c r="H82" s="47">
        <v>0.14216651223590676</v>
      </c>
      <c r="I82" s="34" t="s">
        <v>87</v>
      </c>
      <c r="J82" s="47">
        <v>0.14305033428288905</v>
      </c>
      <c r="K82" s="26">
        <v>79</v>
      </c>
      <c r="L82" s="49">
        <f t="shared" si="8"/>
        <v>0.14305033428288905</v>
      </c>
      <c r="M82" s="49">
        <f t="shared" si="9"/>
        <v>0.14216651223590676</v>
      </c>
      <c r="N82" s="49">
        <f t="shared" si="10"/>
        <v>0.11629095126947742</v>
      </c>
      <c r="O82" s="49">
        <f t="shared" si="11"/>
        <v>0.10006378947504974</v>
      </c>
      <c r="P82" s="49">
        <f t="shared" si="12"/>
        <v>9.4600000000000004E-2</v>
      </c>
      <c r="Q82" s="49">
        <f t="shared" si="13"/>
        <v>9.4600000000000004E-2</v>
      </c>
      <c r="R82" s="49">
        <f t="shared" si="14"/>
        <v>0.11923431745266459</v>
      </c>
      <c r="T82" s="34" t="s">
        <v>87</v>
      </c>
      <c r="U82" s="47">
        <f t="shared" si="15"/>
        <v>9.4600000000000004E-2</v>
      </c>
      <c r="V82" s="60" t="s">
        <v>87</v>
      </c>
      <c r="W82" s="61">
        <v>9.4600000000000004E-2</v>
      </c>
    </row>
    <row r="83" spans="1:23" ht="15" customHeight="1" x14ac:dyDescent="0.2">
      <c r="A83" s="35" t="s">
        <v>88</v>
      </c>
      <c r="B83" s="48">
        <v>0.1002</v>
      </c>
      <c r="C83" s="35" t="s">
        <v>88</v>
      </c>
      <c r="D83" s="48">
        <v>0.10251051025311146</v>
      </c>
      <c r="E83" s="35" t="s">
        <v>88</v>
      </c>
      <c r="F83" s="48">
        <v>0.11605661252002744</v>
      </c>
      <c r="G83" s="35" t="s">
        <v>88</v>
      </c>
      <c r="H83" s="48">
        <v>0.10421235957206565</v>
      </c>
      <c r="I83" s="35" t="s">
        <v>88</v>
      </c>
      <c r="J83" s="48">
        <v>8.4087414187643039E-2</v>
      </c>
      <c r="K83" s="36">
        <v>80</v>
      </c>
      <c r="L83" s="49">
        <f t="shared" si="8"/>
        <v>8.4087414187643039E-2</v>
      </c>
      <c r="M83" s="49">
        <f t="shared" si="9"/>
        <v>0.10421235957206565</v>
      </c>
      <c r="N83" s="49">
        <f t="shared" si="10"/>
        <v>0.11605661252002744</v>
      </c>
      <c r="O83" s="49">
        <f t="shared" si="11"/>
        <v>0.10251051025311146</v>
      </c>
      <c r="P83" s="49">
        <f t="shared" si="12"/>
        <v>0.1002</v>
      </c>
      <c r="Q83" s="49">
        <f t="shared" si="13"/>
        <v>0.1002</v>
      </c>
      <c r="R83" s="49">
        <f t="shared" si="14"/>
        <v>0.10141337930656953</v>
      </c>
      <c r="T83" s="35" t="s">
        <v>88</v>
      </c>
      <c r="U83" s="47">
        <f t="shared" si="15"/>
        <v>0.1002</v>
      </c>
      <c r="V83" s="60" t="s">
        <v>88</v>
      </c>
      <c r="W83" s="61">
        <v>0.1002</v>
      </c>
    </row>
    <row r="84" spans="1:23" ht="15" customHeight="1" x14ac:dyDescent="0.2">
      <c r="A84" s="34" t="s">
        <v>89</v>
      </c>
      <c r="B84" s="47">
        <v>0.32500000000000001</v>
      </c>
      <c r="C84" s="34" t="s">
        <v>89</v>
      </c>
      <c r="D84" s="47">
        <v>0.31823549904197873</v>
      </c>
      <c r="E84" s="34" t="s">
        <v>89</v>
      </c>
      <c r="F84" s="47">
        <v>0.32258030985049807</v>
      </c>
      <c r="G84" s="34" t="s">
        <v>89</v>
      </c>
      <c r="H84" s="47">
        <v>0.32439261720897983</v>
      </c>
      <c r="I84" s="34" t="s">
        <v>89</v>
      </c>
      <c r="J84" s="47">
        <v>0.32280884994077108</v>
      </c>
      <c r="K84" s="26">
        <v>81</v>
      </c>
      <c r="L84" s="49">
        <f t="shared" si="8"/>
        <v>0.32280884994077108</v>
      </c>
      <c r="M84" s="49">
        <f t="shared" si="9"/>
        <v>0.32439261720897983</v>
      </c>
      <c r="N84" s="49">
        <f t="shared" si="10"/>
        <v>0.32258030985049807</v>
      </c>
      <c r="O84" s="49">
        <f t="shared" si="11"/>
        <v>0.31823549904197873</v>
      </c>
      <c r="P84" s="49">
        <f t="shared" si="12"/>
        <v>0.32500000000000001</v>
      </c>
      <c r="Q84" s="49">
        <f t="shared" si="13"/>
        <v>0.32500000000000001</v>
      </c>
      <c r="R84" s="49">
        <f t="shared" si="14"/>
        <v>0.32260345520844552</v>
      </c>
      <c r="T84" s="34" t="s">
        <v>89</v>
      </c>
      <c r="U84" s="47">
        <f t="shared" si="15"/>
        <v>0.32500000000000001</v>
      </c>
      <c r="V84" s="60" t="s">
        <v>89</v>
      </c>
      <c r="W84" s="61">
        <v>0.32500000000000001</v>
      </c>
    </row>
    <row r="85" spans="1:23" ht="15" customHeight="1" x14ac:dyDescent="0.2">
      <c r="A85" s="35" t="s">
        <v>90</v>
      </c>
      <c r="B85" s="48">
        <v>0.35699999999999998</v>
      </c>
      <c r="C85" s="35" t="s">
        <v>90</v>
      </c>
      <c r="D85" s="48">
        <v>0.2567498677711324</v>
      </c>
      <c r="E85" s="35" t="s">
        <v>90</v>
      </c>
      <c r="F85" s="48">
        <v>0.27153617972819</v>
      </c>
      <c r="G85" s="35" t="s">
        <v>90</v>
      </c>
      <c r="H85" s="48">
        <v>0.29905793974529116</v>
      </c>
      <c r="I85" s="35" t="s">
        <v>90</v>
      </c>
      <c r="J85" s="48">
        <v>0.28523561923512253</v>
      </c>
      <c r="K85" s="36">
        <v>82</v>
      </c>
      <c r="L85" s="49">
        <f t="shared" si="8"/>
        <v>0.28523561923512253</v>
      </c>
      <c r="M85" s="49">
        <f t="shared" si="9"/>
        <v>0.29905793974529116</v>
      </c>
      <c r="N85" s="49">
        <f t="shared" si="10"/>
        <v>0.27153617972819</v>
      </c>
      <c r="O85" s="49">
        <f t="shared" si="11"/>
        <v>0.2567498677711324</v>
      </c>
      <c r="P85" s="49">
        <f t="shared" si="12"/>
        <v>0.35699999999999998</v>
      </c>
      <c r="Q85" s="49">
        <f t="shared" si="13"/>
        <v>0.35699999999999998</v>
      </c>
      <c r="R85" s="49">
        <f t="shared" si="14"/>
        <v>0.29391592129594718</v>
      </c>
      <c r="T85" s="35" t="s">
        <v>90</v>
      </c>
      <c r="U85" s="47">
        <f t="shared" si="15"/>
        <v>0.35699999999999998</v>
      </c>
      <c r="V85" s="60" t="s">
        <v>127</v>
      </c>
      <c r="W85" s="61">
        <v>0.21890000000000001</v>
      </c>
    </row>
    <row r="86" spans="1:23" ht="15" customHeight="1" x14ac:dyDescent="0.2">
      <c r="A86" s="34" t="s">
        <v>108</v>
      </c>
      <c r="B86" s="47">
        <v>0.31769999999999998</v>
      </c>
      <c r="C86" s="34" t="s">
        <v>108</v>
      </c>
      <c r="D86" s="47">
        <v>0.28634172011766862</v>
      </c>
      <c r="E86" s="34" t="s">
        <v>108</v>
      </c>
      <c r="F86" s="47">
        <v>0.25691141947942447</v>
      </c>
      <c r="G86" s="34" t="s">
        <v>108</v>
      </c>
      <c r="H86" s="47">
        <v>0.26818009104144591</v>
      </c>
      <c r="I86" s="34" t="s">
        <v>108</v>
      </c>
      <c r="J86" s="47">
        <v>0.26835509268302205</v>
      </c>
      <c r="K86" s="26">
        <v>83</v>
      </c>
      <c r="L86" s="49">
        <f t="shared" si="8"/>
        <v>0.26835509268302205</v>
      </c>
      <c r="M86" s="49">
        <f t="shared" si="9"/>
        <v>0.26818009104144591</v>
      </c>
      <c r="N86" s="49">
        <f t="shared" si="10"/>
        <v>0.25691141947942447</v>
      </c>
      <c r="O86" s="49">
        <f t="shared" si="11"/>
        <v>0.28634172011766862</v>
      </c>
      <c r="P86" s="49">
        <f t="shared" si="12"/>
        <v>0.31769999999999998</v>
      </c>
      <c r="Q86" s="49">
        <f t="shared" si="13"/>
        <v>0.31769999999999998</v>
      </c>
      <c r="R86" s="49">
        <f t="shared" si="14"/>
        <v>0.27949766466431225</v>
      </c>
      <c r="T86" s="34" t="s">
        <v>108</v>
      </c>
      <c r="U86" s="47">
        <f t="shared" si="15"/>
        <v>0.31769999999999998</v>
      </c>
      <c r="V86" s="60" t="s">
        <v>90</v>
      </c>
      <c r="W86" s="61">
        <v>0.35699999999999998</v>
      </c>
    </row>
    <row r="87" spans="1:23" ht="15" customHeight="1" x14ac:dyDescent="0.2">
      <c r="A87" s="35" t="s">
        <v>92</v>
      </c>
      <c r="B87" s="48">
        <v>6.6799999999999998E-2</v>
      </c>
      <c r="C87" s="35" t="s">
        <v>92</v>
      </c>
      <c r="D87" s="48">
        <v>7.0397564409735644E-2</v>
      </c>
      <c r="E87" s="35" t="s">
        <v>92</v>
      </c>
      <c r="F87" s="48">
        <v>7.7810681345395136E-2</v>
      </c>
      <c r="G87" s="35" t="s">
        <v>92</v>
      </c>
      <c r="H87" s="48">
        <v>6.5601767711989598E-2</v>
      </c>
      <c r="I87" s="35" t="s">
        <v>92</v>
      </c>
      <c r="J87" s="48">
        <v>6.4771218432251212E-2</v>
      </c>
      <c r="K87" s="36">
        <v>84</v>
      </c>
      <c r="L87" s="49">
        <f t="shared" si="8"/>
        <v>6.4771218432251212E-2</v>
      </c>
      <c r="M87" s="49">
        <f t="shared" si="9"/>
        <v>6.5601767711989598E-2</v>
      </c>
      <c r="N87" s="49">
        <f t="shared" si="10"/>
        <v>7.7810681345395136E-2</v>
      </c>
      <c r="O87" s="49">
        <f t="shared" si="11"/>
        <v>7.0397564409735644E-2</v>
      </c>
      <c r="P87" s="49">
        <f t="shared" si="12"/>
        <v>6.6799999999999998E-2</v>
      </c>
      <c r="Q87" s="49">
        <f t="shared" si="13"/>
        <v>6.6799999999999998E-2</v>
      </c>
      <c r="R87" s="49">
        <f t="shared" si="14"/>
        <v>6.9076246379874334E-2</v>
      </c>
      <c r="T87" s="35" t="s">
        <v>92</v>
      </c>
      <c r="U87" s="47">
        <f t="shared" si="15"/>
        <v>6.6799999999999998E-2</v>
      </c>
      <c r="V87" s="60" t="s">
        <v>108</v>
      </c>
      <c r="W87" s="61">
        <v>0.31769999999999998</v>
      </c>
    </row>
    <row r="88" spans="1:23" ht="15" customHeight="1" x14ac:dyDescent="0.2">
      <c r="A88" s="34" t="s">
        <v>93</v>
      </c>
      <c r="B88" s="47">
        <v>0.28029999999999999</v>
      </c>
      <c r="C88" s="34" t="s">
        <v>93</v>
      </c>
      <c r="D88" s="47">
        <v>0.28617715836193591</v>
      </c>
      <c r="E88" s="34" t="s">
        <v>93</v>
      </c>
      <c r="F88" s="47">
        <v>0.29487631526197056</v>
      </c>
      <c r="G88" s="34" t="s">
        <v>93</v>
      </c>
      <c r="H88" s="47">
        <v>0.30349012487372357</v>
      </c>
      <c r="I88" s="34" t="s">
        <v>93</v>
      </c>
      <c r="J88" s="47">
        <v>0.30279197159861237</v>
      </c>
      <c r="K88" s="26">
        <v>85</v>
      </c>
      <c r="L88" s="49">
        <f t="shared" si="8"/>
        <v>0.30279197159861237</v>
      </c>
      <c r="M88" s="49">
        <f t="shared" si="9"/>
        <v>0.30349012487372357</v>
      </c>
      <c r="N88" s="49">
        <f t="shared" si="10"/>
        <v>0.29487631526197056</v>
      </c>
      <c r="O88" s="49">
        <f t="shared" si="11"/>
        <v>0.28617715836193591</v>
      </c>
      <c r="P88" s="49">
        <f t="shared" si="12"/>
        <v>0.28029999999999999</v>
      </c>
      <c r="Q88" s="49">
        <f t="shared" si="13"/>
        <v>0.28029999999999999</v>
      </c>
      <c r="R88" s="49">
        <f t="shared" si="14"/>
        <v>0.29352711401924847</v>
      </c>
      <c r="T88" s="34" t="s">
        <v>93</v>
      </c>
      <c r="U88" s="47">
        <f t="shared" si="15"/>
        <v>0.28029999999999999</v>
      </c>
      <c r="V88" s="60" t="s">
        <v>92</v>
      </c>
      <c r="W88" s="61">
        <v>6.6799999999999998E-2</v>
      </c>
    </row>
    <row r="89" spans="1:23" ht="15" customHeight="1" x14ac:dyDescent="0.2">
      <c r="A89" s="35" t="s">
        <v>94</v>
      </c>
      <c r="B89" s="48">
        <v>0.22120000000000001</v>
      </c>
      <c r="C89" s="35" t="s">
        <v>94</v>
      </c>
      <c r="D89" s="48">
        <v>0.21227728453770175</v>
      </c>
      <c r="E89" s="35" t="s">
        <v>94</v>
      </c>
      <c r="F89" s="48">
        <v>0.21804620964061092</v>
      </c>
      <c r="G89" s="35" t="s">
        <v>94</v>
      </c>
      <c r="H89" s="48">
        <v>0.19882700966795117</v>
      </c>
      <c r="I89" s="35" t="s">
        <v>94</v>
      </c>
      <c r="J89" s="48">
        <v>0.20202933033510717</v>
      </c>
      <c r="K89" s="36">
        <v>86</v>
      </c>
      <c r="L89" s="49">
        <f t="shared" si="8"/>
        <v>0.20202933033510717</v>
      </c>
      <c r="M89" s="49">
        <f t="shared" si="9"/>
        <v>0.19882700966795117</v>
      </c>
      <c r="N89" s="49">
        <f t="shared" si="10"/>
        <v>0.21804620964061092</v>
      </c>
      <c r="O89" s="49">
        <f t="shared" si="11"/>
        <v>0.21227728453770175</v>
      </c>
      <c r="P89" s="49">
        <f t="shared" si="12"/>
        <v>0.22120000000000001</v>
      </c>
      <c r="Q89" s="49">
        <f t="shared" si="13"/>
        <v>0.22120000000000001</v>
      </c>
      <c r="R89" s="49">
        <f t="shared" si="14"/>
        <v>0.2104759668362742</v>
      </c>
      <c r="T89" s="35" t="s">
        <v>94</v>
      </c>
      <c r="U89" s="47">
        <f t="shared" si="15"/>
        <v>0.22120000000000001</v>
      </c>
      <c r="V89" s="60" t="s">
        <v>93</v>
      </c>
      <c r="W89" s="61">
        <v>0.28029999999999999</v>
      </c>
    </row>
    <row r="90" spans="1:23" ht="15" customHeight="1" x14ac:dyDescent="0.2">
      <c r="A90" s="34" t="s">
        <v>95</v>
      </c>
      <c r="B90" s="47">
        <v>0.2092</v>
      </c>
      <c r="C90" s="34" t="s">
        <v>95</v>
      </c>
      <c r="D90" s="47">
        <v>0.22404471344092947</v>
      </c>
      <c r="E90" s="34" t="s">
        <v>95</v>
      </c>
      <c r="F90" s="47">
        <v>0.22342991336418544</v>
      </c>
      <c r="G90" s="34" t="s">
        <v>95</v>
      </c>
      <c r="H90" s="47">
        <v>0.28576085430724879</v>
      </c>
      <c r="I90" s="34" t="s">
        <v>95</v>
      </c>
      <c r="J90" s="47">
        <v>0.21897593765276663</v>
      </c>
      <c r="K90" s="26">
        <v>87</v>
      </c>
      <c r="L90" s="49">
        <f t="shared" si="8"/>
        <v>0.21897593765276663</v>
      </c>
      <c r="M90" s="49">
        <f t="shared" si="9"/>
        <v>0.28576085430724879</v>
      </c>
      <c r="N90" s="49">
        <f t="shared" si="10"/>
        <v>0.22342991336418544</v>
      </c>
      <c r="O90" s="49">
        <f t="shared" si="11"/>
        <v>0.22404471344092947</v>
      </c>
      <c r="P90" s="49">
        <f t="shared" si="12"/>
        <v>0.2092</v>
      </c>
      <c r="Q90" s="49">
        <f t="shared" si="13"/>
        <v>0.2092</v>
      </c>
      <c r="R90" s="49">
        <f t="shared" si="14"/>
        <v>0.23228228375302606</v>
      </c>
      <c r="T90" s="34" t="s">
        <v>95</v>
      </c>
      <c r="U90" s="47">
        <f t="shared" si="15"/>
        <v>0.2092</v>
      </c>
      <c r="V90" s="60" t="s">
        <v>94</v>
      </c>
      <c r="W90" s="61">
        <v>0.22120000000000001</v>
      </c>
    </row>
    <row r="91" spans="1:23" ht="15" customHeight="1" x14ac:dyDescent="0.2">
      <c r="A91" s="35" t="s">
        <v>96</v>
      </c>
      <c r="B91" s="48">
        <v>0.18809999999999999</v>
      </c>
      <c r="C91" s="35" t="s">
        <v>96</v>
      </c>
      <c r="D91" s="48">
        <v>0.18160581802022718</v>
      </c>
      <c r="E91" s="35" t="s">
        <v>96</v>
      </c>
      <c r="F91" s="48">
        <v>0.18208043003383467</v>
      </c>
      <c r="G91" s="35" t="s">
        <v>96</v>
      </c>
      <c r="H91" s="48">
        <v>0.18885212782860938</v>
      </c>
      <c r="I91" s="35" t="s">
        <v>96</v>
      </c>
      <c r="J91" s="48">
        <v>0.17088748728219433</v>
      </c>
      <c r="K91" s="36">
        <v>88</v>
      </c>
      <c r="L91" s="49">
        <f t="shared" si="8"/>
        <v>0.17088748728219433</v>
      </c>
      <c r="M91" s="49">
        <f t="shared" si="9"/>
        <v>0.18885212782860938</v>
      </c>
      <c r="N91" s="49">
        <f t="shared" si="10"/>
        <v>0.18208043003383467</v>
      </c>
      <c r="O91" s="49">
        <f t="shared" si="11"/>
        <v>0.18160581802022718</v>
      </c>
      <c r="P91" s="49">
        <f t="shared" si="12"/>
        <v>0.18809999999999999</v>
      </c>
      <c r="Q91" s="49">
        <f t="shared" si="13"/>
        <v>0.18809999999999999</v>
      </c>
      <c r="R91" s="49">
        <f t="shared" si="14"/>
        <v>0.18230517263297311</v>
      </c>
      <c r="T91" s="35" t="s">
        <v>96</v>
      </c>
      <c r="U91" s="47">
        <f t="shared" si="15"/>
        <v>0.18809999999999999</v>
      </c>
      <c r="V91" s="60" t="s">
        <v>95</v>
      </c>
      <c r="W91" s="61">
        <v>0.2092</v>
      </c>
    </row>
    <row r="92" spans="1:23" ht="15" customHeight="1" x14ac:dyDescent="0.2">
      <c r="A92" s="34" t="s">
        <v>97</v>
      </c>
      <c r="B92" s="47">
        <v>2.01E-2</v>
      </c>
      <c r="C92" s="34" t="s">
        <v>97</v>
      </c>
      <c r="D92" s="47">
        <v>2.0636558750301844E-2</v>
      </c>
      <c r="E92" s="34" t="s">
        <v>97</v>
      </c>
      <c r="F92" s="47">
        <v>2.2160831520134511E-2</v>
      </c>
      <c r="G92" s="34" t="s">
        <v>97</v>
      </c>
      <c r="H92" s="47">
        <v>1.7281371061009243E-2</v>
      </c>
      <c r="I92" s="34" t="s">
        <v>97</v>
      </c>
      <c r="J92" s="47">
        <v>1.3261569575226423E-2</v>
      </c>
      <c r="K92" s="26">
        <v>89</v>
      </c>
      <c r="L92" s="49">
        <f t="shared" si="8"/>
        <v>1.3261569575226423E-2</v>
      </c>
      <c r="M92" s="49">
        <f t="shared" si="9"/>
        <v>1.7281371061009243E-2</v>
      </c>
      <c r="N92" s="49">
        <f t="shared" si="10"/>
        <v>2.2160831520134511E-2</v>
      </c>
      <c r="O92" s="49">
        <f t="shared" si="11"/>
        <v>2.0636558750301844E-2</v>
      </c>
      <c r="P92" s="49">
        <f t="shared" si="12"/>
        <v>2.01E-2</v>
      </c>
      <c r="Q92" s="49">
        <f t="shared" si="13"/>
        <v>2.01E-2</v>
      </c>
      <c r="R92" s="49">
        <f t="shared" si="14"/>
        <v>1.8688066181334406E-2</v>
      </c>
      <c r="T92" s="34" t="s">
        <v>97</v>
      </c>
      <c r="U92" s="47">
        <f t="shared" si="15"/>
        <v>2.01E-2</v>
      </c>
      <c r="V92" s="60" t="s">
        <v>96</v>
      </c>
      <c r="W92" s="61">
        <v>0.18809999999999999</v>
      </c>
    </row>
    <row r="93" spans="1:23" ht="15" customHeight="1" x14ac:dyDescent="0.2">
      <c r="A93" s="35" t="s">
        <v>98</v>
      </c>
      <c r="B93" s="48">
        <v>1.1000000000000001E-3</v>
      </c>
      <c r="C93" s="35" t="s">
        <v>98</v>
      </c>
      <c r="D93" s="48">
        <v>9.4565564954018444E-4</v>
      </c>
      <c r="E93" s="35" t="s">
        <v>98</v>
      </c>
      <c r="F93" s="48">
        <v>9.197553476084086E-4</v>
      </c>
      <c r="G93" s="35" t="s">
        <v>98</v>
      </c>
      <c r="H93" s="48">
        <v>1.0146242992190024E-3</v>
      </c>
      <c r="I93" s="35" t="s">
        <v>98</v>
      </c>
      <c r="J93" s="48">
        <v>1.1279522117361163E-3</v>
      </c>
      <c r="K93" s="36">
        <v>90</v>
      </c>
      <c r="L93" s="49">
        <f t="shared" si="8"/>
        <v>1.1279522117361163E-3</v>
      </c>
      <c r="M93" s="49">
        <f t="shared" si="9"/>
        <v>1.0146242992190024E-3</v>
      </c>
      <c r="N93" s="49">
        <f t="shared" si="10"/>
        <v>9.197553476084086E-4</v>
      </c>
      <c r="O93" s="49">
        <f t="shared" si="11"/>
        <v>9.4565564954018444E-4</v>
      </c>
      <c r="P93" s="49">
        <f t="shared" si="12"/>
        <v>1.1000000000000001E-3</v>
      </c>
      <c r="Q93" s="49">
        <f t="shared" si="13"/>
        <v>1.1000000000000001E-3</v>
      </c>
      <c r="R93" s="49">
        <f t="shared" si="14"/>
        <v>1.0215975016207425E-3</v>
      </c>
      <c r="T93" s="35" t="s">
        <v>98</v>
      </c>
      <c r="U93" s="47">
        <f t="shared" si="15"/>
        <v>1.1000000000000001E-3</v>
      </c>
      <c r="V93" s="60" t="s">
        <v>97</v>
      </c>
      <c r="W93" s="61">
        <v>2.01E-2</v>
      </c>
    </row>
    <row r="94" spans="1:23" ht="15" customHeight="1" x14ac:dyDescent="0.2">
      <c r="A94" s="34" t="s">
        <v>100</v>
      </c>
      <c r="B94" s="47">
        <v>7.17E-2</v>
      </c>
      <c r="C94" s="34" t="s">
        <v>100</v>
      </c>
      <c r="D94" s="47">
        <v>7.4555074098165697E-2</v>
      </c>
      <c r="E94" s="34" t="s">
        <v>100</v>
      </c>
      <c r="F94" s="47">
        <v>7.0651070165160507E-2</v>
      </c>
      <c r="G94" s="34" t="s">
        <v>100</v>
      </c>
      <c r="H94" s="47">
        <v>6.9043115389125304E-2</v>
      </c>
      <c r="I94" s="34" t="s">
        <v>100</v>
      </c>
      <c r="J94" s="47">
        <v>6.3286519228374444E-2</v>
      </c>
      <c r="K94" s="26">
        <v>91</v>
      </c>
      <c r="L94" s="49">
        <f t="shared" si="8"/>
        <v>6.3286519228374444E-2</v>
      </c>
      <c r="M94" s="49">
        <f t="shared" si="9"/>
        <v>6.9043115389125304E-2</v>
      </c>
      <c r="N94" s="49">
        <f t="shared" si="10"/>
        <v>7.0651070165160507E-2</v>
      </c>
      <c r="O94" s="49">
        <f t="shared" si="11"/>
        <v>7.4555074098165697E-2</v>
      </c>
      <c r="P94" s="49">
        <f t="shared" si="12"/>
        <v>7.17E-2</v>
      </c>
      <c r="Q94" s="49">
        <f t="shared" si="13"/>
        <v>7.17E-2</v>
      </c>
      <c r="R94" s="49">
        <f t="shared" si="14"/>
        <v>6.9847155776165182E-2</v>
      </c>
      <c r="T94" s="34" t="s">
        <v>100</v>
      </c>
      <c r="U94" s="47">
        <f t="shared" si="15"/>
        <v>7.17E-2</v>
      </c>
      <c r="V94" s="60" t="s">
        <v>98</v>
      </c>
      <c r="W94" s="61">
        <v>1.1000000000000001E-3</v>
      </c>
    </row>
    <row r="95" spans="1:23" ht="15" customHeight="1" x14ac:dyDescent="0.2">
      <c r="A95" s="35" t="s">
        <v>101</v>
      </c>
      <c r="B95" s="48">
        <v>1.6999999999999999E-3</v>
      </c>
      <c r="C95" s="35" t="s">
        <v>101</v>
      </c>
      <c r="D95" s="48">
        <v>4.5606633377490088E-3</v>
      </c>
      <c r="E95" s="35" t="s">
        <v>101</v>
      </c>
      <c r="F95" s="48">
        <v>4.5098116701291491E-3</v>
      </c>
      <c r="G95" s="35" t="s">
        <v>101</v>
      </c>
      <c r="H95" s="48">
        <v>3.9213825023823312E-3</v>
      </c>
      <c r="I95" s="35" t="s">
        <v>101</v>
      </c>
      <c r="J95" s="48">
        <v>3.2435422657322022E-3</v>
      </c>
      <c r="K95" s="36">
        <v>92</v>
      </c>
      <c r="L95" s="49">
        <f t="shared" si="8"/>
        <v>3.2435422657322022E-3</v>
      </c>
      <c r="M95" s="49">
        <f t="shared" si="9"/>
        <v>3.9213825023823312E-3</v>
      </c>
      <c r="N95" s="49">
        <f t="shared" si="10"/>
        <v>4.5098116701291491E-3</v>
      </c>
      <c r="O95" s="49">
        <f t="shared" si="11"/>
        <v>4.5606633377490088E-3</v>
      </c>
      <c r="P95" s="49">
        <f t="shared" si="12"/>
        <v>1.6999999999999999E-3</v>
      </c>
      <c r="Q95" s="49">
        <f t="shared" si="13"/>
        <v>1.6999999999999999E-3</v>
      </c>
      <c r="R95" s="49">
        <f t="shared" si="14"/>
        <v>3.5870799551985383E-3</v>
      </c>
      <c r="T95" s="35" t="s">
        <v>101</v>
      </c>
      <c r="U95" s="47">
        <f t="shared" si="15"/>
        <v>1.6999999999999999E-3</v>
      </c>
      <c r="V95" s="60" t="s">
        <v>100</v>
      </c>
      <c r="W95" s="61">
        <v>7.17E-2</v>
      </c>
    </row>
    <row r="96" spans="1:23" ht="15" customHeight="1" x14ac:dyDescent="0.2">
      <c r="A96" s="34" t="s">
        <v>102</v>
      </c>
      <c r="B96" s="47">
        <v>4.8399999999999999E-2</v>
      </c>
      <c r="C96" s="34" t="s">
        <v>102</v>
      </c>
      <c r="D96" s="47">
        <v>8.877305654829247E-2</v>
      </c>
      <c r="E96" s="34" t="s">
        <v>102</v>
      </c>
      <c r="F96" s="47">
        <v>5.7334725732218483E-2</v>
      </c>
      <c r="G96" s="34" t="s">
        <v>102</v>
      </c>
      <c r="H96" s="47">
        <v>5.031063545265213E-2</v>
      </c>
      <c r="I96" s="34" t="s">
        <v>102</v>
      </c>
      <c r="J96" s="47">
        <v>4.5796324968330415E-2</v>
      </c>
      <c r="K96" s="26">
        <v>93</v>
      </c>
      <c r="L96" s="49">
        <f t="shared" si="8"/>
        <v>4.5796324968330415E-2</v>
      </c>
      <c r="M96" s="49">
        <f t="shared" si="9"/>
        <v>5.031063545265213E-2</v>
      </c>
      <c r="N96" s="49">
        <f t="shared" si="10"/>
        <v>5.7334725732218483E-2</v>
      </c>
      <c r="O96" s="49">
        <f t="shared" si="11"/>
        <v>8.877305654829247E-2</v>
      </c>
      <c r="P96" s="49">
        <f t="shared" si="12"/>
        <v>4.8399999999999999E-2</v>
      </c>
      <c r="Q96" s="49">
        <f t="shared" si="13"/>
        <v>4.8399999999999999E-2</v>
      </c>
      <c r="R96" s="49">
        <f t="shared" si="14"/>
        <v>5.8122948540298702E-2</v>
      </c>
      <c r="T96" s="34" t="s">
        <v>102</v>
      </c>
      <c r="U96" s="47">
        <f t="shared" si="15"/>
        <v>4.8399999999999999E-2</v>
      </c>
      <c r="V96" s="60" t="s">
        <v>101</v>
      </c>
      <c r="W96" s="61">
        <v>1.6999999999999999E-3</v>
      </c>
    </row>
    <row r="97" spans="1:29" ht="15" customHeight="1" x14ac:dyDescent="0.2">
      <c r="A97" s="37">
        <v>1</v>
      </c>
      <c r="V97" s="60" t="s">
        <v>102</v>
      </c>
      <c r="W97" s="61">
        <v>4.8399999999999999E-2</v>
      </c>
    </row>
    <row r="99" spans="1:29" ht="15" customHeight="1" x14ac:dyDescent="0.2">
      <c r="S99" s="1" t="s">
        <v>3</v>
      </c>
      <c r="T99" s="41" t="s">
        <v>3</v>
      </c>
      <c r="U99" s="42">
        <v>0.12340580652473548</v>
      </c>
      <c r="V99" s="41" t="s">
        <v>3</v>
      </c>
      <c r="W99" s="42">
        <v>0.17414764522361253</v>
      </c>
      <c r="X99" s="41" t="s">
        <v>3</v>
      </c>
      <c r="Y99" s="42">
        <v>0.18229571551080864</v>
      </c>
      <c r="Z99" s="41" t="s">
        <v>3</v>
      </c>
      <c r="AA99" s="42">
        <v>0.19682595080132678</v>
      </c>
      <c r="AB99" s="41" t="s">
        <v>3</v>
      </c>
      <c r="AC99" s="42">
        <v>0.19689632241758945</v>
      </c>
    </row>
    <row r="100" spans="1:29" ht="15" customHeight="1" x14ac:dyDescent="0.2">
      <c r="S100" s="1" t="s">
        <v>4</v>
      </c>
      <c r="T100" s="41" t="s">
        <v>4</v>
      </c>
      <c r="U100" s="42">
        <v>7.0798514200437743E-2</v>
      </c>
      <c r="V100" s="41" t="s">
        <v>4</v>
      </c>
      <c r="W100" s="42">
        <v>6.6965860894500212E-2</v>
      </c>
      <c r="X100" s="41" t="s">
        <v>4</v>
      </c>
      <c r="Y100" s="42">
        <v>7.4066439012599988E-2</v>
      </c>
      <c r="Z100" s="41" t="s">
        <v>4</v>
      </c>
      <c r="AA100" s="42">
        <v>7.5123315709132443E-2</v>
      </c>
      <c r="AB100" s="41" t="s">
        <v>4</v>
      </c>
      <c r="AC100" s="42">
        <v>7.5191421197446817E-2</v>
      </c>
    </row>
    <row r="101" spans="1:29" ht="15" customHeight="1" x14ac:dyDescent="0.2">
      <c r="S101" s="1" t="s">
        <v>5</v>
      </c>
      <c r="T101" s="41" t="s">
        <v>5</v>
      </c>
      <c r="U101" s="42">
        <v>3.7626360877725133E-2</v>
      </c>
      <c r="V101" s="41" t="s">
        <v>5</v>
      </c>
      <c r="W101" s="42">
        <v>3.6314734637609036E-2</v>
      </c>
      <c r="X101" s="41" t="s">
        <v>5</v>
      </c>
      <c r="Y101" s="42">
        <v>3.9376149125478377E-2</v>
      </c>
      <c r="Z101" s="41" t="s">
        <v>5</v>
      </c>
      <c r="AA101" s="42">
        <v>3.9401247740138118E-2</v>
      </c>
      <c r="AB101" s="41" t="s">
        <v>5</v>
      </c>
      <c r="AC101" s="42">
        <v>4.012283047661519E-2</v>
      </c>
    </row>
    <row r="102" spans="1:29" ht="15" customHeight="1" x14ac:dyDescent="0.2">
      <c r="S102" s="1" t="s">
        <v>6</v>
      </c>
      <c r="T102" s="41" t="s">
        <v>6</v>
      </c>
      <c r="U102" s="42">
        <v>0.38653417584855349</v>
      </c>
      <c r="V102" s="41" t="s">
        <v>6</v>
      </c>
      <c r="W102" s="42">
        <v>0.37822448004127873</v>
      </c>
      <c r="X102" s="41" t="s">
        <v>6</v>
      </c>
      <c r="Y102" s="42">
        <v>0.36788440268646894</v>
      </c>
      <c r="Z102" s="41" t="s">
        <v>6</v>
      </c>
      <c r="AA102" s="42">
        <v>0.36381733993037763</v>
      </c>
      <c r="AB102" s="41" t="s">
        <v>6</v>
      </c>
      <c r="AC102" s="42">
        <v>0.35301635653014229</v>
      </c>
    </row>
    <row r="103" spans="1:29" ht="15" customHeight="1" x14ac:dyDescent="0.2">
      <c r="S103" s="1" t="s">
        <v>7</v>
      </c>
      <c r="T103" s="41" t="s">
        <v>7</v>
      </c>
      <c r="U103" s="42">
        <v>7.9008398320532469E-2</v>
      </c>
      <c r="V103" s="41" t="s">
        <v>7</v>
      </c>
      <c r="W103" s="42">
        <v>7.497902330594973E-2</v>
      </c>
      <c r="X103" s="41" t="s">
        <v>7</v>
      </c>
      <c r="Y103" s="42">
        <v>9.1277048198811619E-2</v>
      </c>
      <c r="Z103" s="41" t="s">
        <v>7</v>
      </c>
      <c r="AA103" s="42">
        <v>9.0153534245373396E-2</v>
      </c>
      <c r="AB103" s="41" t="s">
        <v>7</v>
      </c>
      <c r="AC103" s="42">
        <v>8.5998925682507998E-2</v>
      </c>
    </row>
    <row r="104" spans="1:29" ht="15" customHeight="1" x14ac:dyDescent="0.2">
      <c r="S104" s="1" t="s">
        <v>8</v>
      </c>
      <c r="T104" s="41" t="s">
        <v>8</v>
      </c>
      <c r="U104" s="42">
        <v>7.1170759557441357E-2</v>
      </c>
      <c r="V104" s="41" t="s">
        <v>8</v>
      </c>
      <c r="W104" s="42">
        <v>7.323138046895164E-2</v>
      </c>
      <c r="X104" s="41" t="s">
        <v>8</v>
      </c>
      <c r="Y104" s="42">
        <v>7.6140372632625131E-2</v>
      </c>
      <c r="Z104" s="41" t="s">
        <v>8</v>
      </c>
      <c r="AA104" s="42">
        <v>6.9845403591631688E-2</v>
      </c>
      <c r="AB104" s="41" t="s">
        <v>8</v>
      </c>
      <c r="AC104" s="42">
        <v>7.4985048422845008E-2</v>
      </c>
    </row>
    <row r="105" spans="1:29" ht="15" customHeight="1" x14ac:dyDescent="0.2">
      <c r="S105" s="1" t="s">
        <v>113</v>
      </c>
      <c r="T105" s="41" t="s">
        <v>113</v>
      </c>
      <c r="U105" s="42">
        <v>0.51029432526564311</v>
      </c>
      <c r="V105" s="41" t="s">
        <v>113</v>
      </c>
      <c r="W105" s="42">
        <v>0.5215229842660416</v>
      </c>
      <c r="X105" s="41" t="s">
        <v>113</v>
      </c>
      <c r="Y105" s="42" t="s">
        <v>119</v>
      </c>
      <c r="Z105" s="41" t="s">
        <v>113</v>
      </c>
      <c r="AA105" s="42">
        <v>0.51560149343545758</v>
      </c>
      <c r="AB105" s="41" t="s">
        <v>117</v>
      </c>
      <c r="AC105" s="42">
        <v>0.44415660035513371</v>
      </c>
    </row>
    <row r="106" spans="1:29" ht="15" customHeight="1" x14ac:dyDescent="0.2">
      <c r="S106" s="1" t="s">
        <v>114</v>
      </c>
      <c r="T106" s="41" t="s">
        <v>114</v>
      </c>
      <c r="U106" s="42">
        <v>0.50103292933118748</v>
      </c>
      <c r="V106" s="41" t="s">
        <v>114</v>
      </c>
      <c r="W106" s="42">
        <v>0.50901865448681749</v>
      </c>
      <c r="X106" s="41" t="s">
        <v>114</v>
      </c>
      <c r="Y106" s="42" t="s">
        <v>119</v>
      </c>
      <c r="Z106" s="41" t="s">
        <v>114</v>
      </c>
      <c r="AA106" s="42">
        <v>0.51351411158553073</v>
      </c>
      <c r="AB106" s="41" t="s">
        <v>114</v>
      </c>
      <c r="AC106" s="42">
        <v>0.50769905741526911</v>
      </c>
    </row>
    <row r="107" spans="1:29" ht="15" customHeight="1" x14ac:dyDescent="0.2">
      <c r="S107" s="1" t="s">
        <v>9</v>
      </c>
      <c r="T107" s="41" t="s">
        <v>9</v>
      </c>
      <c r="U107" s="42">
        <v>0.24376261265976332</v>
      </c>
      <c r="V107" s="41" t="s">
        <v>9</v>
      </c>
      <c r="W107" s="42">
        <v>0.25160537758538509</v>
      </c>
      <c r="X107" s="41" t="s">
        <v>9</v>
      </c>
      <c r="Y107" s="42">
        <v>0.25205621890449842</v>
      </c>
      <c r="Z107" s="41" t="s">
        <v>9</v>
      </c>
      <c r="AA107" s="42">
        <v>0.25659881154851549</v>
      </c>
      <c r="AB107" s="41" t="s">
        <v>9</v>
      </c>
      <c r="AC107" s="42">
        <v>0.27966886075519937</v>
      </c>
    </row>
    <row r="108" spans="1:29" ht="15" customHeight="1" x14ac:dyDescent="0.2">
      <c r="S108" s="1" t="s">
        <v>10</v>
      </c>
      <c r="T108" s="41" t="s">
        <v>10</v>
      </c>
      <c r="U108" s="42">
        <v>0.3653722579858979</v>
      </c>
      <c r="V108" s="41" t="s">
        <v>10</v>
      </c>
      <c r="W108" s="42">
        <v>0.37522752440379015</v>
      </c>
      <c r="X108" s="41" t="s">
        <v>10</v>
      </c>
      <c r="Y108" s="42">
        <v>0.36469636467261829</v>
      </c>
      <c r="Z108" s="41" t="s">
        <v>10</v>
      </c>
      <c r="AA108" s="42">
        <v>0.36156501293250209</v>
      </c>
      <c r="AB108" s="41" t="s">
        <v>105</v>
      </c>
      <c r="AC108" s="42">
        <v>0.36334883422334152</v>
      </c>
    </row>
    <row r="109" spans="1:29" ht="15" customHeight="1" x14ac:dyDescent="0.2">
      <c r="S109" s="1" t="s">
        <v>11</v>
      </c>
      <c r="T109" s="41" t="s">
        <v>11</v>
      </c>
      <c r="U109" s="42">
        <v>0.22884100904257301</v>
      </c>
      <c r="V109" s="41" t="s">
        <v>11</v>
      </c>
      <c r="W109" s="42">
        <v>0.23721268653606603</v>
      </c>
      <c r="X109" s="41" t="s">
        <v>11</v>
      </c>
      <c r="Y109" s="42">
        <v>0.22731583198411154</v>
      </c>
      <c r="Z109" s="41" t="s">
        <v>11</v>
      </c>
      <c r="AA109" s="42">
        <v>0.22249494063840375</v>
      </c>
      <c r="AB109" s="41" t="s">
        <v>11</v>
      </c>
      <c r="AC109" s="42">
        <v>0.22372187521751036</v>
      </c>
    </row>
    <row r="110" spans="1:29" ht="15" customHeight="1" x14ac:dyDescent="0.2">
      <c r="S110" s="1" t="s">
        <v>115</v>
      </c>
      <c r="T110" s="41" t="s">
        <v>115</v>
      </c>
      <c r="U110" s="42">
        <v>0.40687547751795744</v>
      </c>
      <c r="V110" s="41" t="s">
        <v>115</v>
      </c>
      <c r="W110" s="42">
        <v>0.46370610379605764</v>
      </c>
      <c r="X110" s="41" t="s">
        <v>115</v>
      </c>
      <c r="Y110" s="42">
        <v>0.39644591784342909</v>
      </c>
      <c r="Z110" s="41" t="s">
        <v>115</v>
      </c>
      <c r="AA110" s="42">
        <v>0.39133794770814789</v>
      </c>
      <c r="AB110" s="41" t="s">
        <v>115</v>
      </c>
      <c r="AC110" s="42">
        <v>0.33497648927850682</v>
      </c>
    </row>
    <row r="111" spans="1:29" ht="15" customHeight="1" x14ac:dyDescent="0.2">
      <c r="S111" s="1" t="s">
        <v>12</v>
      </c>
      <c r="T111" s="41" t="s">
        <v>12</v>
      </c>
      <c r="U111" s="42">
        <v>0.16307228802644658</v>
      </c>
      <c r="V111" s="41" t="s">
        <v>12</v>
      </c>
      <c r="W111" s="42">
        <v>0.16287068286579498</v>
      </c>
      <c r="X111" s="41" t="s">
        <v>12</v>
      </c>
      <c r="Y111" s="42">
        <v>0.16111393921529782</v>
      </c>
      <c r="Z111" s="41" t="s">
        <v>12</v>
      </c>
      <c r="AA111" s="42">
        <v>0.15985268186858556</v>
      </c>
      <c r="AB111" s="41" t="s">
        <v>12</v>
      </c>
      <c r="AC111" s="42">
        <v>0.16389530444586842</v>
      </c>
    </row>
    <row r="112" spans="1:29" ht="15" customHeight="1" x14ac:dyDescent="0.2">
      <c r="S112" s="1" t="s">
        <v>13</v>
      </c>
      <c r="T112" s="41" t="s">
        <v>13</v>
      </c>
      <c r="U112" s="42">
        <v>0.19264968440462821</v>
      </c>
      <c r="V112" s="41" t="s">
        <v>13</v>
      </c>
      <c r="W112" s="42">
        <v>0.20539283625580096</v>
      </c>
      <c r="X112" s="41" t="s">
        <v>13</v>
      </c>
      <c r="Y112" s="42">
        <v>0.21142607333910113</v>
      </c>
      <c r="Z112" s="41" t="s">
        <v>13</v>
      </c>
      <c r="AA112" s="42">
        <v>0.19010774173017808</v>
      </c>
      <c r="AB112" s="41" t="s">
        <v>13</v>
      </c>
      <c r="AC112" s="42">
        <v>0.19918996901400168</v>
      </c>
    </row>
    <row r="113" spans="19:29" ht="15" customHeight="1" x14ac:dyDescent="0.2">
      <c r="S113" s="1" t="s">
        <v>14</v>
      </c>
      <c r="T113" s="41" t="s">
        <v>14</v>
      </c>
      <c r="U113" s="42">
        <v>0.25782503770471354</v>
      </c>
      <c r="V113" s="41" t="s">
        <v>14</v>
      </c>
      <c r="W113" s="42">
        <v>0.2998287028693537</v>
      </c>
      <c r="X113" s="41" t="s">
        <v>14</v>
      </c>
      <c r="Y113" s="42">
        <v>0.28224785118013429</v>
      </c>
      <c r="Z113" s="41" t="s">
        <v>14</v>
      </c>
      <c r="AA113" s="42">
        <v>0.2657353570031511</v>
      </c>
      <c r="AB113" s="41" t="s">
        <v>14</v>
      </c>
      <c r="AC113" s="42">
        <v>0.26830329042624901</v>
      </c>
    </row>
    <row r="114" spans="19:29" ht="15" customHeight="1" x14ac:dyDescent="0.2">
      <c r="S114" s="1" t="s">
        <v>15</v>
      </c>
      <c r="T114" s="41" t="s">
        <v>15</v>
      </c>
      <c r="U114" s="42">
        <v>7.2705766952524634E-2</v>
      </c>
      <c r="V114" s="41" t="s">
        <v>15</v>
      </c>
      <c r="W114" s="42">
        <v>7.8330185723965162E-2</v>
      </c>
      <c r="X114" s="41" t="s">
        <v>15</v>
      </c>
      <c r="Y114" s="42">
        <v>7.1404411680148494E-2</v>
      </c>
      <c r="Z114" s="41" t="s">
        <v>15</v>
      </c>
      <c r="AA114" s="42">
        <v>6.1283371925743402E-2</v>
      </c>
      <c r="AB114" s="41" t="s">
        <v>15</v>
      </c>
      <c r="AC114" s="42">
        <v>7.7956148360691424E-2</v>
      </c>
    </row>
    <row r="115" spans="19:29" ht="15" customHeight="1" x14ac:dyDescent="0.2">
      <c r="S115" s="1" t="s">
        <v>16</v>
      </c>
      <c r="T115" s="41" t="s">
        <v>16</v>
      </c>
      <c r="U115" s="42">
        <v>6.7353284581822645E-2</v>
      </c>
      <c r="V115" s="41" t="s">
        <v>16</v>
      </c>
      <c r="W115" s="42">
        <v>9.8330109788016734E-2</v>
      </c>
      <c r="X115" s="41" t="s">
        <v>16</v>
      </c>
      <c r="Y115" s="42">
        <v>9.4408684359448158E-2</v>
      </c>
      <c r="Z115" s="41" t="s">
        <v>16</v>
      </c>
      <c r="AA115" s="42">
        <v>7.3561409460195376E-2</v>
      </c>
      <c r="AB115" s="41" t="s">
        <v>16</v>
      </c>
      <c r="AC115" s="42">
        <v>7.4929284471801666E-2</v>
      </c>
    </row>
    <row r="116" spans="19:29" ht="15" customHeight="1" x14ac:dyDescent="0.2">
      <c r="S116" s="1" t="s">
        <v>17</v>
      </c>
      <c r="T116" s="41" t="s">
        <v>17</v>
      </c>
      <c r="U116" s="42">
        <v>0.19999505485204316</v>
      </c>
      <c r="V116" s="41" t="s">
        <v>17</v>
      </c>
      <c r="W116" s="42">
        <v>0.20056212294481135</v>
      </c>
      <c r="X116" s="41" t="s">
        <v>17</v>
      </c>
      <c r="Y116" s="42">
        <v>0.19254465380280797</v>
      </c>
      <c r="Z116" s="41" t="s">
        <v>17</v>
      </c>
      <c r="AA116" s="42">
        <v>0.18860675276163053</v>
      </c>
      <c r="AB116" s="41" t="s">
        <v>17</v>
      </c>
      <c r="AC116" s="42">
        <v>0.17679377581509426</v>
      </c>
    </row>
    <row r="117" spans="19:29" ht="15" customHeight="1" x14ac:dyDescent="0.2">
      <c r="S117" s="1" t="s">
        <v>18</v>
      </c>
      <c r="T117" s="43" t="s">
        <v>18</v>
      </c>
      <c r="U117" s="44">
        <v>5.6044178162467408E-2</v>
      </c>
      <c r="V117" s="43" t="s">
        <v>18</v>
      </c>
      <c r="W117" s="44">
        <v>5.6040345025864219E-2</v>
      </c>
      <c r="X117" s="43" t="s">
        <v>18</v>
      </c>
      <c r="Y117" s="44">
        <v>4.9976810178533199E-2</v>
      </c>
      <c r="Z117" s="43" t="s">
        <v>18</v>
      </c>
      <c r="AA117" s="44">
        <v>4.4053764925991307E-2</v>
      </c>
      <c r="AB117" s="43" t="s">
        <v>18</v>
      </c>
      <c r="AC117" s="44">
        <v>4.3023102876532993E-2</v>
      </c>
    </row>
    <row r="118" spans="19:29" ht="15" customHeight="1" x14ac:dyDescent="0.2">
      <c r="S118" s="1" t="s">
        <v>19</v>
      </c>
      <c r="T118" s="43" t="s">
        <v>19</v>
      </c>
      <c r="U118" s="44">
        <v>0.14716067062821703</v>
      </c>
      <c r="V118" s="43" t="s">
        <v>19</v>
      </c>
      <c r="W118" s="44">
        <v>0.15115488132439736</v>
      </c>
      <c r="X118" s="43" t="s">
        <v>19</v>
      </c>
      <c r="Y118" s="44">
        <v>0.13231764562277723</v>
      </c>
      <c r="Z118" s="43" t="s">
        <v>19</v>
      </c>
      <c r="AA118" s="44">
        <v>0.13505936582566</v>
      </c>
      <c r="AB118" s="43" t="s">
        <v>19</v>
      </c>
      <c r="AC118" s="44">
        <v>0.13444006868359945</v>
      </c>
    </row>
    <row r="119" spans="19:29" ht="15" customHeight="1" x14ac:dyDescent="0.2">
      <c r="S119" s="1" t="s">
        <v>20</v>
      </c>
      <c r="T119" s="43" t="s">
        <v>20</v>
      </c>
      <c r="U119" s="44">
        <v>9.4711644427320482E-2</v>
      </c>
      <c r="V119" s="43" t="s">
        <v>20</v>
      </c>
      <c r="W119" s="44">
        <v>9.3157202708435083E-2</v>
      </c>
      <c r="X119" s="43" t="s">
        <v>20</v>
      </c>
      <c r="Y119" s="44">
        <v>0.11129487658868598</v>
      </c>
      <c r="Z119" s="43" t="s">
        <v>20</v>
      </c>
      <c r="AA119" s="44">
        <v>0.11197225817882683</v>
      </c>
      <c r="AB119" s="43" t="s">
        <v>20</v>
      </c>
      <c r="AC119" s="44">
        <v>0.10977797813049298</v>
      </c>
    </row>
    <row r="120" spans="19:29" ht="15" customHeight="1" x14ac:dyDescent="0.2">
      <c r="S120" s="1" t="s">
        <v>21</v>
      </c>
      <c r="T120" s="43" t="s">
        <v>21</v>
      </c>
      <c r="U120" s="44">
        <v>9.492046451942189E-2</v>
      </c>
      <c r="V120" s="43" t="s">
        <v>21</v>
      </c>
      <c r="W120" s="44">
        <v>9.6618379279146127E-2</v>
      </c>
      <c r="X120" s="43" t="s">
        <v>21</v>
      </c>
      <c r="Y120" s="44">
        <v>9.054067520176784E-2</v>
      </c>
      <c r="Z120" s="43" t="s">
        <v>21</v>
      </c>
      <c r="AA120" s="44">
        <v>9.3571577123696043E-2</v>
      </c>
      <c r="AB120" s="43" t="s">
        <v>22</v>
      </c>
      <c r="AC120" s="44">
        <v>9.3999440164914821E-2</v>
      </c>
    </row>
    <row r="121" spans="19:29" ht="15" customHeight="1" x14ac:dyDescent="0.2">
      <c r="S121" s="1" t="s">
        <v>23</v>
      </c>
      <c r="T121" s="43" t="s">
        <v>23</v>
      </c>
      <c r="U121" s="44">
        <v>7.1677886668863072E-2</v>
      </c>
      <c r="V121" s="43" t="s">
        <v>23</v>
      </c>
      <c r="W121" s="44">
        <v>7.8306429318345749E-2</v>
      </c>
      <c r="X121" s="43" t="s">
        <v>23</v>
      </c>
      <c r="Y121" s="44">
        <v>0.11590865761361449</v>
      </c>
      <c r="Z121" s="43" t="s">
        <v>23</v>
      </c>
      <c r="AA121" s="44">
        <v>0.1214482887033681</v>
      </c>
      <c r="AB121" s="43" t="s">
        <v>23</v>
      </c>
      <c r="AC121" s="44">
        <v>6.5536741573579554E-2</v>
      </c>
    </row>
    <row r="122" spans="19:29" ht="15" customHeight="1" x14ac:dyDescent="0.2">
      <c r="S122" s="1" t="s">
        <v>24</v>
      </c>
      <c r="T122" s="43" t="s">
        <v>24</v>
      </c>
      <c r="U122" s="44">
        <v>0.26193395529318819</v>
      </c>
      <c r="V122" s="43" t="s">
        <v>24</v>
      </c>
      <c r="W122" s="44">
        <v>0.25210152874269476</v>
      </c>
      <c r="X122" s="43" t="s">
        <v>24</v>
      </c>
      <c r="Y122" s="44">
        <v>0.24661899068723742</v>
      </c>
      <c r="Z122" s="43" t="s">
        <v>24</v>
      </c>
      <c r="AA122" s="44">
        <v>0.27417113463060744</v>
      </c>
      <c r="AB122" s="43" t="s">
        <v>106</v>
      </c>
      <c r="AC122" s="44">
        <v>0.3054714517123765</v>
      </c>
    </row>
    <row r="123" spans="19:29" ht="15" customHeight="1" x14ac:dyDescent="0.2">
      <c r="S123" s="1" t="s">
        <v>25</v>
      </c>
      <c r="T123" s="43" t="s">
        <v>25</v>
      </c>
      <c r="U123" s="44">
        <v>0.27818679265465246</v>
      </c>
      <c r="V123" s="43" t="s">
        <v>25</v>
      </c>
      <c r="W123" s="44">
        <v>0.28462419301487096</v>
      </c>
      <c r="X123" s="43" t="s">
        <v>25</v>
      </c>
      <c r="Y123" s="44">
        <v>0.29526670484340778</v>
      </c>
      <c r="Z123" s="43" t="s">
        <v>25</v>
      </c>
      <c r="AA123" s="44">
        <v>0.28653221909815058</v>
      </c>
      <c r="AB123" s="43" t="s">
        <v>26</v>
      </c>
      <c r="AC123" s="44">
        <v>0.2919053925681579</v>
      </c>
    </row>
    <row r="124" spans="19:29" ht="15" customHeight="1" x14ac:dyDescent="0.2">
      <c r="S124" s="1" t="s">
        <v>27</v>
      </c>
      <c r="T124" s="43" t="s">
        <v>27</v>
      </c>
      <c r="U124" s="44">
        <v>0.31215742208194847</v>
      </c>
      <c r="V124" s="43" t="s">
        <v>27</v>
      </c>
      <c r="W124" s="44">
        <v>0.391104597827448</v>
      </c>
      <c r="X124" s="43" t="s">
        <v>27</v>
      </c>
      <c r="Y124" s="44">
        <v>0.3751756576921299</v>
      </c>
      <c r="Z124" s="43" t="s">
        <v>27</v>
      </c>
      <c r="AA124" s="44">
        <v>0.38016043238377251</v>
      </c>
      <c r="AB124" s="43" t="s">
        <v>28</v>
      </c>
      <c r="AC124" s="44">
        <v>0.37843023662520348</v>
      </c>
    </row>
    <row r="125" spans="19:29" ht="15" customHeight="1" x14ac:dyDescent="0.2">
      <c r="S125" s="1" t="s">
        <v>29</v>
      </c>
      <c r="T125" s="43" t="s">
        <v>29</v>
      </c>
      <c r="U125" s="44">
        <v>0.19988593200732863</v>
      </c>
      <c r="V125" s="43" t="s">
        <v>29</v>
      </c>
      <c r="W125" s="44">
        <v>0.19906007188352892</v>
      </c>
      <c r="X125" s="43" t="s">
        <v>29</v>
      </c>
      <c r="Y125" s="44">
        <v>0.20598070134558935</v>
      </c>
      <c r="Z125" s="43" t="s">
        <v>29</v>
      </c>
      <c r="AA125" s="44">
        <v>0.19344492782681949</v>
      </c>
      <c r="AB125" s="43" t="s">
        <v>29</v>
      </c>
      <c r="AC125" s="44">
        <v>0.19292932198364468</v>
      </c>
    </row>
    <row r="126" spans="19:29" ht="15" customHeight="1" x14ac:dyDescent="0.2">
      <c r="S126" s="1" t="s">
        <v>30</v>
      </c>
      <c r="T126" s="43" t="s">
        <v>30</v>
      </c>
      <c r="U126" s="44">
        <v>0.24443726319573841</v>
      </c>
      <c r="V126" s="43" t="s">
        <v>30</v>
      </c>
      <c r="W126" s="44">
        <v>0.19637314951903007</v>
      </c>
      <c r="X126" s="43" t="s">
        <v>30</v>
      </c>
      <c r="Y126" s="44">
        <v>0.17450857569586992</v>
      </c>
      <c r="Z126" s="43" t="s">
        <v>30</v>
      </c>
      <c r="AA126" s="44">
        <v>0.20749519526384946</v>
      </c>
      <c r="AB126" s="43" t="s">
        <v>30</v>
      </c>
      <c r="AC126" s="44">
        <v>0.19417032254488914</v>
      </c>
    </row>
    <row r="127" spans="19:29" ht="15" customHeight="1" x14ac:dyDescent="0.2">
      <c r="S127" s="1" t="s">
        <v>31</v>
      </c>
      <c r="T127" s="43" t="s">
        <v>31</v>
      </c>
      <c r="U127" s="44">
        <v>0.14161760412736313</v>
      </c>
      <c r="V127" s="43" t="s">
        <v>31</v>
      </c>
      <c r="W127" s="44">
        <v>0.1468189893584233</v>
      </c>
      <c r="X127" s="43" t="s">
        <v>31</v>
      </c>
      <c r="Y127" s="44">
        <v>0.13963567519487599</v>
      </c>
      <c r="Z127" s="43" t="s">
        <v>31</v>
      </c>
      <c r="AA127" s="44">
        <v>0.14112902418811549</v>
      </c>
      <c r="AB127" s="43" t="s">
        <v>32</v>
      </c>
      <c r="AC127" s="44">
        <v>0.12914542456117115</v>
      </c>
    </row>
    <row r="128" spans="19:29" ht="15" customHeight="1" x14ac:dyDescent="0.2">
      <c r="S128" s="1" t="s">
        <v>33</v>
      </c>
      <c r="T128" s="43" t="s">
        <v>33</v>
      </c>
      <c r="U128" s="44">
        <v>6.640769378936652E-2</v>
      </c>
      <c r="V128" s="43" t="s">
        <v>33</v>
      </c>
      <c r="W128" s="44">
        <v>6.5739278678439539E-2</v>
      </c>
      <c r="X128" s="43" t="s">
        <v>33</v>
      </c>
      <c r="Y128" s="44">
        <v>6.7373258300941707E-2</v>
      </c>
      <c r="Z128" s="43" t="s">
        <v>33</v>
      </c>
      <c r="AA128" s="44">
        <v>6.8355554636391591E-2</v>
      </c>
      <c r="AB128" s="43" t="s">
        <v>34</v>
      </c>
      <c r="AC128" s="44">
        <v>5.6223718539584633E-2</v>
      </c>
    </row>
    <row r="129" spans="19:29" ht="15" customHeight="1" x14ac:dyDescent="0.2">
      <c r="S129" s="1" t="s">
        <v>35</v>
      </c>
      <c r="T129" s="43" t="s">
        <v>35</v>
      </c>
      <c r="U129" s="44">
        <v>0.16506204817941333</v>
      </c>
      <c r="V129" s="43" t="s">
        <v>35</v>
      </c>
      <c r="W129" s="44">
        <v>0.17007410596610309</v>
      </c>
      <c r="X129" s="43" t="s">
        <v>35</v>
      </c>
      <c r="Y129" s="44">
        <v>0.17366338688953931</v>
      </c>
      <c r="Z129" s="43" t="s">
        <v>35</v>
      </c>
      <c r="AA129" s="44">
        <v>0.18063610040671488</v>
      </c>
      <c r="AB129" s="43" t="s">
        <v>35</v>
      </c>
      <c r="AC129" s="44">
        <v>0.12788098486503399</v>
      </c>
    </row>
    <row r="130" spans="19:29" ht="15" customHeight="1" x14ac:dyDescent="0.2">
      <c r="S130" s="1" t="s">
        <v>36</v>
      </c>
      <c r="T130" s="43" t="s">
        <v>36</v>
      </c>
      <c r="U130" s="44">
        <v>0.12927983366236373</v>
      </c>
      <c r="V130" s="43" t="s">
        <v>36</v>
      </c>
      <c r="W130" s="44">
        <v>0.12871002870853659</v>
      </c>
      <c r="X130" s="43" t="s">
        <v>36</v>
      </c>
      <c r="Y130" s="44">
        <v>0.12089707898012847</v>
      </c>
      <c r="Z130" s="43" t="s">
        <v>36</v>
      </c>
      <c r="AA130" s="44">
        <v>0.11673109693677078</v>
      </c>
      <c r="AB130" s="43" t="s">
        <v>36</v>
      </c>
      <c r="AC130" s="44">
        <v>0.11850719938096765</v>
      </c>
    </row>
    <row r="131" spans="19:29" ht="15" customHeight="1" x14ac:dyDescent="0.2">
      <c r="S131" s="1" t="s">
        <v>37</v>
      </c>
      <c r="T131" s="43" t="s">
        <v>37</v>
      </c>
      <c r="U131" s="44">
        <v>5.3780673975289413E-2</v>
      </c>
      <c r="V131" s="43" t="s">
        <v>37</v>
      </c>
      <c r="W131" s="44">
        <v>5.3306156763974766E-2</v>
      </c>
      <c r="X131" s="43" t="s">
        <v>37</v>
      </c>
      <c r="Y131" s="44">
        <v>5.123035681686787E-2</v>
      </c>
      <c r="Z131" s="43" t="s">
        <v>37</v>
      </c>
      <c r="AA131" s="44">
        <v>4.5572231452360584E-2</v>
      </c>
      <c r="AB131" s="43" t="s">
        <v>37</v>
      </c>
      <c r="AC131" s="44">
        <v>2.5247477553282452E-2</v>
      </c>
    </row>
    <row r="132" spans="19:29" ht="15" customHeight="1" x14ac:dyDescent="0.2">
      <c r="S132" s="1" t="s">
        <v>116</v>
      </c>
      <c r="T132" s="43" t="s">
        <v>116</v>
      </c>
      <c r="U132" s="44">
        <v>0.30140080200760516</v>
      </c>
      <c r="V132" s="43" t="s">
        <v>116</v>
      </c>
      <c r="W132" s="44">
        <v>0.30578135132582329</v>
      </c>
      <c r="X132" s="43" t="s">
        <v>116</v>
      </c>
      <c r="Y132" s="44">
        <v>0.33285608310326964</v>
      </c>
      <c r="Z132" s="43" t="s">
        <v>116</v>
      </c>
      <c r="AA132" s="44">
        <v>0.29064373025312501</v>
      </c>
      <c r="AB132" s="43" t="s">
        <v>116</v>
      </c>
      <c r="AC132" s="44">
        <v>0.55299740424544497</v>
      </c>
    </row>
    <row r="133" spans="19:29" ht="15" customHeight="1" x14ac:dyDescent="0.2">
      <c r="S133" s="1" t="s">
        <v>38</v>
      </c>
      <c r="T133" s="43" t="s">
        <v>38</v>
      </c>
      <c r="U133" s="44">
        <v>0.14408812348023442</v>
      </c>
      <c r="V133" s="43" t="s">
        <v>38</v>
      </c>
      <c r="W133" s="44">
        <v>0.15813574122387758</v>
      </c>
      <c r="X133" s="43" t="s">
        <v>38</v>
      </c>
      <c r="Y133" s="44">
        <v>0.16079592447919774</v>
      </c>
      <c r="Z133" s="43" t="s">
        <v>38</v>
      </c>
      <c r="AA133" s="44">
        <v>0.15011598339926246</v>
      </c>
      <c r="AB133" s="43" t="s">
        <v>38</v>
      </c>
      <c r="AC133" s="44">
        <v>0.16139214638178512</v>
      </c>
    </row>
    <row r="134" spans="19:29" ht="15" customHeight="1" x14ac:dyDescent="0.2">
      <c r="S134" s="1" t="s">
        <v>39</v>
      </c>
      <c r="T134" s="43" t="s">
        <v>39</v>
      </c>
      <c r="U134" s="44">
        <v>0.13952880491867986</v>
      </c>
      <c r="V134" s="43" t="s">
        <v>39</v>
      </c>
      <c r="W134" s="44">
        <v>0.12894778350812131</v>
      </c>
      <c r="X134" s="43" t="s">
        <v>39</v>
      </c>
      <c r="Y134" s="44">
        <v>0.12856511017142958</v>
      </c>
      <c r="Z134" s="43" t="s">
        <v>39</v>
      </c>
      <c r="AA134" s="44">
        <v>0.13283426581199745</v>
      </c>
      <c r="AB134" s="43" t="s">
        <v>39</v>
      </c>
      <c r="AC134" s="44">
        <v>0.12642583050696998</v>
      </c>
    </row>
    <row r="135" spans="19:29" ht="15" customHeight="1" x14ac:dyDescent="0.2">
      <c r="S135" s="1" t="s">
        <v>40</v>
      </c>
      <c r="T135" s="43" t="s">
        <v>40</v>
      </c>
      <c r="U135" s="44">
        <v>0.16367638076338364</v>
      </c>
      <c r="V135" s="43" t="s">
        <v>40</v>
      </c>
      <c r="W135" s="44">
        <v>0.16351233032751086</v>
      </c>
      <c r="X135" s="43" t="s">
        <v>40</v>
      </c>
      <c r="Y135" s="44">
        <v>0.16333908829292343</v>
      </c>
      <c r="Z135" s="43" t="s">
        <v>40</v>
      </c>
      <c r="AA135" s="44">
        <v>0.1590663915004113</v>
      </c>
      <c r="AB135" s="43" t="s">
        <v>40</v>
      </c>
      <c r="AC135" s="44">
        <v>0.1608100197775304</v>
      </c>
    </row>
    <row r="136" spans="19:29" ht="15" customHeight="1" x14ac:dyDescent="0.2">
      <c r="S136" s="1" t="s">
        <v>107</v>
      </c>
      <c r="T136" s="43" t="s">
        <v>107</v>
      </c>
      <c r="U136" s="44">
        <v>0.1551022049152552</v>
      </c>
      <c r="V136" s="43" t="s">
        <v>107</v>
      </c>
      <c r="W136" s="44">
        <v>0.15597267170082707</v>
      </c>
      <c r="X136" s="43" t="s">
        <v>107</v>
      </c>
      <c r="Y136" s="44">
        <v>0.20441338831950029</v>
      </c>
      <c r="Z136" s="43" t="s">
        <v>107</v>
      </c>
      <c r="AA136" s="44">
        <v>0.17388701592333622</v>
      </c>
      <c r="AB136" s="1" t="s">
        <v>107</v>
      </c>
      <c r="AC136" s="44">
        <v>0.17234382021472969</v>
      </c>
    </row>
    <row r="137" spans="19:29" ht="15" customHeight="1" x14ac:dyDescent="0.2">
      <c r="S137" s="1" t="s">
        <v>41</v>
      </c>
      <c r="T137" s="43" t="s">
        <v>41</v>
      </c>
      <c r="U137" s="44">
        <v>0.32522557663904045</v>
      </c>
      <c r="V137" s="43" t="s">
        <v>41</v>
      </c>
      <c r="W137" s="44">
        <v>0.32207695164613248</v>
      </c>
      <c r="X137" s="43" t="s">
        <v>41</v>
      </c>
      <c r="Y137" s="44">
        <v>0.32119666102727895</v>
      </c>
      <c r="Z137" s="43" t="s">
        <v>41</v>
      </c>
      <c r="AA137" s="44">
        <v>0.32927090168045647</v>
      </c>
      <c r="AB137" s="43" t="s">
        <v>41</v>
      </c>
      <c r="AC137" s="44">
        <v>0.35415452143129539</v>
      </c>
    </row>
    <row r="138" spans="19:29" ht="15" customHeight="1" x14ac:dyDescent="0.2">
      <c r="S138" s="1" t="s">
        <v>42</v>
      </c>
      <c r="T138" s="43" t="s">
        <v>42</v>
      </c>
      <c r="U138" s="44">
        <v>8.1196434043177876E-2</v>
      </c>
      <c r="V138" s="43" t="s">
        <v>42</v>
      </c>
      <c r="W138" s="44">
        <v>8.2617036438500019E-2</v>
      </c>
      <c r="X138" s="43" t="s">
        <v>42</v>
      </c>
      <c r="Y138" s="44">
        <v>8.6120366516281133E-2</v>
      </c>
      <c r="Z138" s="43" t="s">
        <v>42</v>
      </c>
      <c r="AA138" s="44">
        <v>8.5573083767477839E-2</v>
      </c>
      <c r="AB138" s="43" t="s">
        <v>43</v>
      </c>
      <c r="AC138" s="44">
        <v>8.3462085068332525E-2</v>
      </c>
    </row>
    <row r="139" spans="19:29" ht="15" customHeight="1" x14ac:dyDescent="0.2">
      <c r="S139" s="1" t="s">
        <v>44</v>
      </c>
      <c r="T139" s="43" t="s">
        <v>44</v>
      </c>
      <c r="U139" s="44">
        <v>0.28637570465531925</v>
      </c>
      <c r="V139" s="43" t="s">
        <v>44</v>
      </c>
      <c r="W139" s="44">
        <v>0.28402727296798341</v>
      </c>
      <c r="X139" s="43" t="s">
        <v>44</v>
      </c>
      <c r="Y139" s="44">
        <v>0.28943803765700393</v>
      </c>
      <c r="Z139" s="43" t="s">
        <v>44</v>
      </c>
      <c r="AA139" s="44">
        <v>0.28319662922093047</v>
      </c>
      <c r="AB139" s="43" t="s">
        <v>44</v>
      </c>
      <c r="AC139" s="44">
        <v>0.28026196148573124</v>
      </c>
    </row>
    <row r="140" spans="19:29" ht="15" customHeight="1" x14ac:dyDescent="0.2">
      <c r="S140" s="1" t="s">
        <v>45</v>
      </c>
      <c r="T140" s="43" t="s">
        <v>45</v>
      </c>
      <c r="U140" s="44">
        <v>0.10221314244367243</v>
      </c>
      <c r="V140" s="43" t="s">
        <v>45</v>
      </c>
      <c r="W140" s="44">
        <v>0.10253373654923076</v>
      </c>
      <c r="X140" s="43" t="s">
        <v>45</v>
      </c>
      <c r="Y140" s="44">
        <v>0.1094318500579311</v>
      </c>
      <c r="Z140" s="43" t="s">
        <v>45</v>
      </c>
      <c r="AA140" s="44">
        <v>0.11329321085218792</v>
      </c>
      <c r="AB140" s="43" t="s">
        <v>48</v>
      </c>
      <c r="AC140" s="44">
        <v>9.677688709915519E-2</v>
      </c>
    </row>
    <row r="141" spans="19:29" ht="15" customHeight="1" x14ac:dyDescent="0.2">
      <c r="S141" s="1" t="s">
        <v>46</v>
      </c>
      <c r="T141" s="43" t="s">
        <v>46</v>
      </c>
      <c r="U141" s="44">
        <v>3.9562604941840884E-2</v>
      </c>
      <c r="V141" s="43" t="s">
        <v>46</v>
      </c>
      <c r="W141" s="44">
        <v>3.8086227264804484E-2</v>
      </c>
      <c r="X141" s="43" t="s">
        <v>46</v>
      </c>
      <c r="Y141" s="44">
        <v>3.9349835274755052E-2</v>
      </c>
      <c r="Z141" s="43" t="s">
        <v>46</v>
      </c>
      <c r="AA141" s="44">
        <v>3.4413891106083477E-2</v>
      </c>
      <c r="AB141" s="43" t="s">
        <v>45</v>
      </c>
      <c r="AC141" s="44">
        <v>0.1132824935445684</v>
      </c>
    </row>
    <row r="142" spans="19:29" ht="15" customHeight="1" x14ac:dyDescent="0.2">
      <c r="S142" s="1" t="s">
        <v>47</v>
      </c>
      <c r="T142" s="43" t="s">
        <v>47</v>
      </c>
      <c r="U142" s="44">
        <v>0.18380232024060791</v>
      </c>
      <c r="V142" s="43" t="s">
        <v>47</v>
      </c>
      <c r="W142" s="44">
        <v>0.18153752574769644</v>
      </c>
      <c r="X142" s="43" t="s">
        <v>47</v>
      </c>
      <c r="Y142" s="44">
        <v>0.1824062892950708</v>
      </c>
      <c r="Z142" s="43" t="s">
        <v>47</v>
      </c>
      <c r="AA142" s="44">
        <v>0.17919660783519056</v>
      </c>
      <c r="AB142" s="43" t="s">
        <v>47</v>
      </c>
      <c r="AC142" s="44">
        <v>0.16577625165827972</v>
      </c>
    </row>
    <row r="143" spans="19:29" ht="15" customHeight="1" x14ac:dyDescent="0.2">
      <c r="S143" s="1" t="s">
        <v>49</v>
      </c>
      <c r="T143" s="43" t="s">
        <v>49</v>
      </c>
      <c r="U143" s="44">
        <v>0.32175172110434258</v>
      </c>
      <c r="V143" s="43" t="s">
        <v>49</v>
      </c>
      <c r="W143" s="44">
        <v>0.32412650299999468</v>
      </c>
      <c r="X143" s="43" t="s">
        <v>49</v>
      </c>
      <c r="Y143" s="44">
        <v>0.32810438322786994</v>
      </c>
      <c r="Z143" s="43" t="s">
        <v>49</v>
      </c>
      <c r="AA143" s="44">
        <v>0.33015777142674185</v>
      </c>
      <c r="AB143" s="43" t="s">
        <v>49</v>
      </c>
      <c r="AC143" s="44">
        <v>0.33246445338664354</v>
      </c>
    </row>
    <row r="144" spans="19:29" ht="15" customHeight="1" x14ac:dyDescent="0.2">
      <c r="S144" s="1" t="s">
        <v>50</v>
      </c>
      <c r="T144" s="43" t="s">
        <v>50</v>
      </c>
      <c r="U144" s="44">
        <v>0.2080862788821235</v>
      </c>
      <c r="V144" s="43" t="s">
        <v>50</v>
      </c>
      <c r="W144" s="44">
        <v>0.21260381760740826</v>
      </c>
      <c r="X144" s="43" t="s">
        <v>50</v>
      </c>
      <c r="Y144" s="44">
        <v>0.21449046396901322</v>
      </c>
      <c r="Z144" s="43" t="s">
        <v>50</v>
      </c>
      <c r="AA144" s="44">
        <v>0.20531885140750666</v>
      </c>
      <c r="AB144" s="43" t="s">
        <v>50</v>
      </c>
      <c r="AC144" s="44">
        <v>0.200917022699592</v>
      </c>
    </row>
    <row r="145" spans="19:29" ht="15" customHeight="1" x14ac:dyDescent="0.2">
      <c r="S145" s="1" t="s">
        <v>51</v>
      </c>
      <c r="T145" s="43" t="s">
        <v>51</v>
      </c>
      <c r="U145" s="44">
        <v>0.13124034070576984</v>
      </c>
      <c r="V145" s="43" t="s">
        <v>51</v>
      </c>
      <c r="W145" s="44">
        <v>0.13808018473180675</v>
      </c>
      <c r="X145" s="43" t="s">
        <v>51</v>
      </c>
      <c r="Y145" s="44">
        <v>0.12848765010430069</v>
      </c>
      <c r="Z145" s="43" t="s">
        <v>51</v>
      </c>
      <c r="AA145" s="44">
        <v>3.9642924819978859E-2</v>
      </c>
      <c r="AB145" s="43" t="s">
        <v>51</v>
      </c>
      <c r="AC145" s="44">
        <v>3.9855319263569472E-2</v>
      </c>
    </row>
    <row r="146" spans="19:29" ht="15" customHeight="1" x14ac:dyDescent="0.2">
      <c r="S146" s="1" t="s">
        <v>52</v>
      </c>
      <c r="T146" s="43" t="s">
        <v>52</v>
      </c>
      <c r="U146" s="44">
        <v>0.104770367161774</v>
      </c>
      <c r="V146" s="43" t="s">
        <v>52</v>
      </c>
      <c r="W146" s="44">
        <v>0.10375194102028357</v>
      </c>
      <c r="X146" s="43" t="s">
        <v>52</v>
      </c>
      <c r="Y146" s="44">
        <v>0.10409287665475941</v>
      </c>
      <c r="Z146" s="43" t="s">
        <v>52</v>
      </c>
      <c r="AA146" s="44">
        <v>9.8458542303361138E-2</v>
      </c>
      <c r="AB146" s="43" t="s">
        <v>52</v>
      </c>
      <c r="AC146" s="44">
        <v>8.3895749963978278E-2</v>
      </c>
    </row>
    <row r="147" spans="19:29" ht="15" customHeight="1" x14ac:dyDescent="0.2">
      <c r="S147" s="1" t="s">
        <v>53</v>
      </c>
      <c r="T147" s="43" t="s">
        <v>53</v>
      </c>
      <c r="U147" s="44">
        <v>0.10570490330228338</v>
      </c>
      <c r="V147" s="43" t="s">
        <v>53</v>
      </c>
      <c r="W147" s="44">
        <v>0.10892190497536902</v>
      </c>
      <c r="X147" s="43" t="s">
        <v>53</v>
      </c>
      <c r="Y147" s="44">
        <v>9.0616227818653777E-2</v>
      </c>
      <c r="Z147" s="43" t="s">
        <v>53</v>
      </c>
      <c r="AA147" s="44">
        <v>8.8274385082541346E-2</v>
      </c>
      <c r="AB147" s="43" t="s">
        <v>53</v>
      </c>
      <c r="AC147" s="44">
        <v>8.857108670458827E-2</v>
      </c>
    </row>
    <row r="148" spans="19:29" ht="15" customHeight="1" x14ac:dyDescent="0.2">
      <c r="S148" s="1" t="s">
        <v>54</v>
      </c>
      <c r="T148" s="43" t="s">
        <v>54</v>
      </c>
      <c r="U148" s="44">
        <v>0.322135943594062</v>
      </c>
      <c r="V148" s="43" t="s">
        <v>54</v>
      </c>
      <c r="W148" s="44">
        <v>0.33083505686446557</v>
      </c>
      <c r="X148" s="43" t="s">
        <v>54</v>
      </c>
      <c r="Y148" s="44">
        <v>0.31664351590735274</v>
      </c>
      <c r="Z148" s="43" t="s">
        <v>54</v>
      </c>
      <c r="AA148" s="44">
        <v>0.30985565620690858</v>
      </c>
      <c r="AB148" s="43" t="s">
        <v>55</v>
      </c>
      <c r="AC148" s="44">
        <v>0.49143534638793962</v>
      </c>
    </row>
    <row r="149" spans="19:29" ht="15" customHeight="1" x14ac:dyDescent="0.2">
      <c r="S149" s="1" t="s">
        <v>56</v>
      </c>
      <c r="T149" s="43" t="s">
        <v>56</v>
      </c>
      <c r="U149" s="44">
        <v>0.19673402659971076</v>
      </c>
      <c r="V149" s="43" t="s">
        <v>56</v>
      </c>
      <c r="W149" s="44">
        <v>0.19741711098581069</v>
      </c>
      <c r="X149" s="43" t="s">
        <v>56</v>
      </c>
      <c r="Y149" s="44">
        <v>0.19197208109068456</v>
      </c>
      <c r="Z149" s="43" t="s">
        <v>56</v>
      </c>
      <c r="AA149" s="44">
        <v>0.18965439194569861</v>
      </c>
      <c r="AB149" s="43" t="s">
        <v>56</v>
      </c>
      <c r="AC149" s="44">
        <v>0.1922511038281787</v>
      </c>
    </row>
    <row r="150" spans="19:29" ht="15" customHeight="1" x14ac:dyDescent="0.2">
      <c r="S150" s="1" t="s">
        <v>57</v>
      </c>
      <c r="T150" s="43" t="s">
        <v>57</v>
      </c>
      <c r="U150" s="44">
        <v>3.7853951964467121E-2</v>
      </c>
      <c r="V150" s="43" t="s">
        <v>57</v>
      </c>
      <c r="W150" s="44">
        <v>4.2143394959631486E-2</v>
      </c>
      <c r="X150" s="43" t="s">
        <v>57</v>
      </c>
      <c r="Y150" s="44">
        <v>4.4214091415817836E-2</v>
      </c>
      <c r="Z150" s="43" t="s">
        <v>57</v>
      </c>
      <c r="AA150" s="44">
        <v>4.424142437164702E-2</v>
      </c>
      <c r="AB150" s="43" t="s">
        <v>57</v>
      </c>
      <c r="AC150" s="44">
        <v>5.4014335608468078E-2</v>
      </c>
    </row>
    <row r="151" spans="19:29" ht="15" customHeight="1" x14ac:dyDescent="0.2">
      <c r="S151" s="1" t="s">
        <v>58</v>
      </c>
      <c r="T151" s="43" t="s">
        <v>58</v>
      </c>
      <c r="U151" s="44">
        <v>0.24131107862319959</v>
      </c>
      <c r="V151" s="43" t="s">
        <v>58</v>
      </c>
      <c r="W151" s="44">
        <v>0.25175290424362184</v>
      </c>
      <c r="X151" s="43" t="s">
        <v>58</v>
      </c>
      <c r="Y151" s="44">
        <v>0.24816510313010656</v>
      </c>
      <c r="Z151" s="43" t="s">
        <v>58</v>
      </c>
      <c r="AA151" s="44">
        <v>0.24711167323592764</v>
      </c>
      <c r="AB151" s="43" t="s">
        <v>58</v>
      </c>
      <c r="AC151" s="44">
        <v>0.24808565937605276</v>
      </c>
    </row>
    <row r="152" spans="19:29" ht="15" customHeight="1" x14ac:dyDescent="0.2">
      <c r="S152" s="1" t="s">
        <v>59</v>
      </c>
      <c r="T152" s="43" t="s">
        <v>59</v>
      </c>
      <c r="U152" s="44">
        <v>5.3121002993801562E-2</v>
      </c>
      <c r="V152" s="43" t="s">
        <v>59</v>
      </c>
      <c r="W152" s="44">
        <v>5.9791937505822457E-2</v>
      </c>
      <c r="X152" s="43" t="s">
        <v>59</v>
      </c>
      <c r="Y152" s="44">
        <v>4.9312155087938014E-2</v>
      </c>
      <c r="Z152" s="43" t="s">
        <v>59</v>
      </c>
      <c r="AA152" s="44">
        <v>3.9631766792825152E-2</v>
      </c>
      <c r="AB152" s="43" t="s">
        <v>59</v>
      </c>
      <c r="AC152" s="44">
        <v>3.4453461015396841E-2</v>
      </c>
    </row>
    <row r="153" spans="19:29" ht="15" customHeight="1" x14ac:dyDescent="0.2">
      <c r="S153" s="1" t="s">
        <v>60</v>
      </c>
      <c r="T153" s="43" t="s">
        <v>60</v>
      </c>
      <c r="U153" s="44">
        <v>0.12301158422233231</v>
      </c>
      <c r="V153" s="43" t="s">
        <v>60</v>
      </c>
      <c r="W153" s="44">
        <v>0.14833451272001807</v>
      </c>
      <c r="X153" s="43" t="s">
        <v>60</v>
      </c>
      <c r="Y153" s="44">
        <v>0.11659377851349206</v>
      </c>
      <c r="Z153" s="43" t="s">
        <v>60</v>
      </c>
      <c r="AA153" s="44">
        <v>7.4231439374434882E-2</v>
      </c>
      <c r="AB153" s="43" t="s">
        <v>60</v>
      </c>
      <c r="AC153" s="44">
        <v>6.2520670146743229E-2</v>
      </c>
    </row>
    <row r="154" spans="19:29" ht="15" customHeight="1" x14ac:dyDescent="0.2">
      <c r="S154" s="1" t="s">
        <v>61</v>
      </c>
      <c r="T154" s="43" t="s">
        <v>61</v>
      </c>
      <c r="U154" s="44">
        <v>7.1724155966638795E-2</v>
      </c>
      <c r="V154" s="43" t="s">
        <v>61</v>
      </c>
      <c r="W154" s="44">
        <v>4.9131952738026979E-2</v>
      </c>
      <c r="X154" s="43" t="s">
        <v>61</v>
      </c>
      <c r="Y154" s="44">
        <v>4.0381525674717506E-2</v>
      </c>
      <c r="Z154" s="43" t="s">
        <v>61</v>
      </c>
      <c r="AA154" s="44">
        <v>2.6400169941744142E-2</v>
      </c>
      <c r="AB154" s="43" t="s">
        <v>61</v>
      </c>
      <c r="AC154" s="44">
        <v>2.7265967233139912E-2</v>
      </c>
    </row>
    <row r="155" spans="19:29" ht="15" customHeight="1" x14ac:dyDescent="0.2">
      <c r="S155" s="1" t="s">
        <v>62</v>
      </c>
      <c r="T155" s="43" t="s">
        <v>62</v>
      </c>
      <c r="U155" s="44">
        <v>4.4340699170106621E-2</v>
      </c>
      <c r="V155" s="43" t="s">
        <v>62</v>
      </c>
      <c r="W155" s="44">
        <v>4.7400785307252252E-2</v>
      </c>
      <c r="X155" s="43" t="s">
        <v>62</v>
      </c>
      <c r="Y155" s="44">
        <v>4.0574772229300768E-2</v>
      </c>
      <c r="Z155" s="43" t="s">
        <v>62</v>
      </c>
      <c r="AA155" s="44">
        <v>2.9404770693931187E-2</v>
      </c>
      <c r="AB155" s="43" t="s">
        <v>62</v>
      </c>
      <c r="AC155" s="44">
        <v>2.4489007845202207E-2</v>
      </c>
    </row>
    <row r="156" spans="19:29" ht="15" customHeight="1" x14ac:dyDescent="0.2">
      <c r="S156" s="1" t="s">
        <v>63</v>
      </c>
      <c r="T156" s="43" t="s">
        <v>63</v>
      </c>
      <c r="U156" s="44">
        <v>0.10583913026146842</v>
      </c>
      <c r="V156" s="43" t="s">
        <v>63</v>
      </c>
      <c r="W156" s="44">
        <v>0.10922042827232753</v>
      </c>
      <c r="X156" s="43" t="s">
        <v>63</v>
      </c>
      <c r="Y156" s="44">
        <v>0.10159960744427066</v>
      </c>
      <c r="Z156" s="43" t="s">
        <v>63</v>
      </c>
      <c r="AA156" s="44">
        <v>0.10126024261259317</v>
      </c>
      <c r="AB156" s="43" t="s">
        <v>63</v>
      </c>
      <c r="AC156" s="44">
        <v>0.10454444491085219</v>
      </c>
    </row>
    <row r="157" spans="19:29" ht="15" customHeight="1" x14ac:dyDescent="0.2">
      <c r="S157" s="1" t="s">
        <v>64</v>
      </c>
      <c r="T157" s="43" t="s">
        <v>64</v>
      </c>
      <c r="U157" s="44">
        <v>9.829210795118426E-2</v>
      </c>
      <c r="V157" s="43" t="s">
        <v>64</v>
      </c>
      <c r="W157" s="44">
        <v>9.5147652835008187E-2</v>
      </c>
      <c r="X157" s="43" t="s">
        <v>64</v>
      </c>
      <c r="Y157" s="44">
        <v>0.11689820919259494</v>
      </c>
      <c r="Z157" s="43" t="s">
        <v>64</v>
      </c>
      <c r="AA157" s="44">
        <v>0.11674890115861863</v>
      </c>
      <c r="AB157" s="43" t="s">
        <v>64</v>
      </c>
      <c r="AC157" s="44">
        <v>0.11814826615263815</v>
      </c>
    </row>
    <row r="158" spans="19:29" ht="15" customHeight="1" x14ac:dyDescent="0.2">
      <c r="S158" s="1" t="s">
        <v>65</v>
      </c>
      <c r="T158" s="43" t="s">
        <v>65</v>
      </c>
      <c r="U158" s="44">
        <v>2.3713400638931847E-2</v>
      </c>
      <c r="V158" s="43" t="s">
        <v>65</v>
      </c>
      <c r="W158" s="44">
        <v>3.1271906455490883E-2</v>
      </c>
      <c r="X158" s="43" t="s">
        <v>65</v>
      </c>
      <c r="Y158" s="44">
        <v>3.9839381307705368E-2</v>
      </c>
      <c r="Z158" s="43" t="s">
        <v>65</v>
      </c>
      <c r="AA158" s="44">
        <v>3.2676237992664059E-2</v>
      </c>
      <c r="AB158" s="43" t="s">
        <v>65</v>
      </c>
      <c r="AC158" s="44">
        <v>3.543014543170292E-2</v>
      </c>
    </row>
    <row r="159" spans="19:29" ht="15" customHeight="1" x14ac:dyDescent="0.2">
      <c r="S159" s="1" t="s">
        <v>66</v>
      </c>
      <c r="T159" s="43" t="s">
        <v>66</v>
      </c>
      <c r="U159" s="44">
        <v>8.0845225696750317E-2</v>
      </c>
      <c r="V159" s="43" t="s">
        <v>66</v>
      </c>
      <c r="W159" s="44">
        <v>6.0074617709069689E-2</v>
      </c>
      <c r="X159" s="43" t="s">
        <v>66</v>
      </c>
      <c r="Y159" s="44">
        <v>6.9056598395016877E-2</v>
      </c>
      <c r="Z159" s="43" t="s">
        <v>66</v>
      </c>
      <c r="AA159" s="44">
        <v>7.7683582298015086E-2</v>
      </c>
      <c r="AB159" s="43" t="s">
        <v>66</v>
      </c>
      <c r="AC159" s="44">
        <v>9.2130621087769038E-2</v>
      </c>
    </row>
    <row r="160" spans="19:29" ht="15" customHeight="1" x14ac:dyDescent="0.2">
      <c r="S160" s="1" t="s">
        <v>67</v>
      </c>
      <c r="T160" s="43" t="s">
        <v>67</v>
      </c>
      <c r="U160" s="44">
        <v>0.26180503390772059</v>
      </c>
      <c r="V160" s="43" t="s">
        <v>67</v>
      </c>
      <c r="W160" s="44">
        <v>0.23901369658951854</v>
      </c>
      <c r="X160" s="43" t="s">
        <v>68</v>
      </c>
      <c r="Y160" s="44">
        <v>0.20044019345264522</v>
      </c>
      <c r="Z160" s="43" t="s">
        <v>68</v>
      </c>
      <c r="AA160" s="44">
        <v>0.20802390574162244</v>
      </c>
      <c r="AB160" s="43" t="s">
        <v>68</v>
      </c>
      <c r="AC160" s="44">
        <v>0.18906472120738485</v>
      </c>
    </row>
    <row r="161" spans="19:29" ht="15" customHeight="1" x14ac:dyDescent="0.2">
      <c r="S161" s="1" t="s">
        <v>69</v>
      </c>
      <c r="T161" s="43" t="s">
        <v>69</v>
      </c>
      <c r="U161" s="44">
        <v>8.7010001642314469E-2</v>
      </c>
      <c r="V161" s="43" t="s">
        <v>69</v>
      </c>
      <c r="W161" s="44">
        <v>8.8424202689015685E-2</v>
      </c>
      <c r="X161" s="43" t="s">
        <v>69</v>
      </c>
      <c r="Y161" s="44">
        <v>9.5883084693491938E-2</v>
      </c>
      <c r="Z161" s="43" t="s">
        <v>69</v>
      </c>
      <c r="AA161" s="44">
        <v>8.7364782387068129E-2</v>
      </c>
      <c r="AB161" s="43" t="s">
        <v>69</v>
      </c>
      <c r="AC161" s="44">
        <v>0.11117225239179866</v>
      </c>
    </row>
    <row r="162" spans="19:29" ht="15" customHeight="1" x14ac:dyDescent="0.2">
      <c r="S162" s="1" t="s">
        <v>70</v>
      </c>
      <c r="T162" s="43" t="s">
        <v>70</v>
      </c>
      <c r="U162" s="44">
        <v>0.12484192069803401</v>
      </c>
      <c r="V162" s="43" t="s">
        <v>70</v>
      </c>
      <c r="W162" s="44">
        <v>9.8365564285553486E-2</v>
      </c>
      <c r="X162" s="43" t="s">
        <v>70</v>
      </c>
      <c r="Y162" s="44">
        <v>0.12800189453741714</v>
      </c>
      <c r="Z162" s="43" t="s">
        <v>70</v>
      </c>
      <c r="AA162" s="44">
        <v>0.11792508423867878</v>
      </c>
      <c r="AB162" s="43" t="s">
        <v>70</v>
      </c>
      <c r="AC162" s="44">
        <v>0.12568096298931053</v>
      </c>
    </row>
    <row r="163" spans="19:29" ht="15" customHeight="1" x14ac:dyDescent="0.2">
      <c r="S163" s="1" t="s">
        <v>71</v>
      </c>
      <c r="T163" s="43" t="s">
        <v>71</v>
      </c>
      <c r="U163" s="44">
        <v>0.40521633458925926</v>
      </c>
      <c r="V163" s="43" t="s">
        <v>71</v>
      </c>
      <c r="W163" s="44">
        <v>0.20606165200574594</v>
      </c>
      <c r="X163" s="43" t="s">
        <v>71</v>
      </c>
      <c r="Y163" s="44">
        <v>0.22182681272822102</v>
      </c>
      <c r="Z163" s="43" t="s">
        <v>71</v>
      </c>
      <c r="AA163" s="44">
        <v>6.6494247083519031E-2</v>
      </c>
      <c r="AB163" s="43" t="s">
        <v>71</v>
      </c>
      <c r="AC163" s="44">
        <v>0.16178886720376284</v>
      </c>
    </row>
    <row r="164" spans="19:29" ht="15" customHeight="1" x14ac:dyDescent="0.2">
      <c r="S164" s="1" t="s">
        <v>72</v>
      </c>
      <c r="T164" s="43" t="s">
        <v>72</v>
      </c>
      <c r="U164" s="44">
        <v>0.35343157106594209</v>
      </c>
      <c r="V164" s="43" t="s">
        <v>72</v>
      </c>
      <c r="W164" s="44">
        <v>0.33428307020518322</v>
      </c>
      <c r="X164" s="43" t="s">
        <v>72</v>
      </c>
      <c r="Y164" s="44">
        <v>0.3448981982552331</v>
      </c>
      <c r="Z164" s="43" t="s">
        <v>72</v>
      </c>
      <c r="AA164" s="44">
        <v>0.35593004032759734</v>
      </c>
      <c r="AB164" s="43" t="s">
        <v>72</v>
      </c>
      <c r="AC164" s="44">
        <v>0.37722575145389359</v>
      </c>
    </row>
    <row r="165" spans="19:29" ht="15" customHeight="1" x14ac:dyDescent="0.2">
      <c r="S165" s="1" t="s">
        <v>73</v>
      </c>
      <c r="T165" s="43" t="s">
        <v>73</v>
      </c>
      <c r="U165" s="44">
        <v>0.23286148651923558</v>
      </c>
      <c r="V165" s="43" t="s">
        <v>73</v>
      </c>
      <c r="W165" s="44">
        <v>0.22616295380516302</v>
      </c>
      <c r="X165" s="43" t="s">
        <v>73</v>
      </c>
      <c r="Y165" s="44">
        <v>0.21738880363315274</v>
      </c>
      <c r="Z165" s="43" t="s">
        <v>73</v>
      </c>
      <c r="AA165" s="44">
        <v>0.21490873619710446</v>
      </c>
      <c r="AB165" s="43" t="s">
        <v>73</v>
      </c>
      <c r="AC165" s="44">
        <v>0.22061050606709354</v>
      </c>
    </row>
    <row r="166" spans="19:29" ht="15" customHeight="1" x14ac:dyDescent="0.2">
      <c r="S166" s="1" t="s">
        <v>74</v>
      </c>
      <c r="T166" s="43" t="s">
        <v>74</v>
      </c>
      <c r="U166" s="44">
        <v>4.1348372695425989E-3</v>
      </c>
      <c r="V166" s="43" t="s">
        <v>74</v>
      </c>
      <c r="W166" s="44">
        <v>3.4208776922157319E-3</v>
      </c>
      <c r="X166" s="43" t="s">
        <v>74</v>
      </c>
      <c r="Y166" s="44">
        <v>4.5267719195809242E-3</v>
      </c>
      <c r="Z166" s="43" t="s">
        <v>74</v>
      </c>
      <c r="AA166" s="44">
        <v>3.3005453717268457E-3</v>
      </c>
      <c r="AB166" s="43" t="s">
        <v>74</v>
      </c>
      <c r="AC166" s="44">
        <v>2.6283105458146938E-3</v>
      </c>
    </row>
    <row r="167" spans="19:29" ht="15" customHeight="1" x14ac:dyDescent="0.2">
      <c r="S167" s="1" t="s">
        <v>75</v>
      </c>
      <c r="T167" s="43" t="s">
        <v>75</v>
      </c>
      <c r="U167" s="44">
        <v>8.7354274379381119E-2</v>
      </c>
      <c r="V167" s="43" t="s">
        <v>75</v>
      </c>
      <c r="W167" s="44">
        <v>8.8791489976524418E-2</v>
      </c>
      <c r="X167" s="43" t="s">
        <v>75</v>
      </c>
      <c r="Y167" s="44">
        <v>8.7758323381752879E-2</v>
      </c>
      <c r="Z167" s="43" t="s">
        <v>75</v>
      </c>
      <c r="AA167" s="44">
        <v>0.13069653164962874</v>
      </c>
      <c r="AB167" s="43" t="s">
        <v>76</v>
      </c>
      <c r="AC167" s="44">
        <v>0.13054770161806598</v>
      </c>
    </row>
    <row r="168" spans="19:29" ht="15" customHeight="1" x14ac:dyDescent="0.2">
      <c r="S168" s="1" t="s">
        <v>77</v>
      </c>
      <c r="T168" s="43" t="s">
        <v>77</v>
      </c>
      <c r="U168" s="44">
        <v>0.1505621755051828</v>
      </c>
      <c r="V168" s="43" t="s">
        <v>77</v>
      </c>
      <c r="W168" s="44">
        <v>0.14888605153085546</v>
      </c>
      <c r="X168" s="43" t="s">
        <v>77</v>
      </c>
      <c r="Y168" s="44">
        <v>0.14277047548704969</v>
      </c>
      <c r="Z168" s="43" t="s">
        <v>77</v>
      </c>
      <c r="AA168" s="44">
        <v>0.13699753871869505</v>
      </c>
      <c r="AB168" s="43" t="s">
        <v>77</v>
      </c>
      <c r="AC168" s="44">
        <v>0.13205192154497342</v>
      </c>
    </row>
    <row r="169" spans="19:29" ht="15" customHeight="1" x14ac:dyDescent="0.2">
      <c r="S169" s="1" t="s">
        <v>78</v>
      </c>
      <c r="T169" s="43" t="s">
        <v>78</v>
      </c>
      <c r="U169" s="44">
        <v>0.20180836427864671</v>
      </c>
      <c r="V169" s="43" t="s">
        <v>78</v>
      </c>
      <c r="W169" s="44">
        <v>0.20559131095449099</v>
      </c>
      <c r="X169" s="43" t="s">
        <v>78</v>
      </c>
      <c r="Y169" s="44">
        <v>0.21369917184627032</v>
      </c>
      <c r="Z169" s="43" t="s">
        <v>78</v>
      </c>
      <c r="AA169" s="44">
        <v>0.21923162737025498</v>
      </c>
      <c r="AB169" s="43" t="s">
        <v>78</v>
      </c>
      <c r="AC169" s="44">
        <v>0.2235403967520479</v>
      </c>
    </row>
    <row r="170" spans="19:29" ht="15" customHeight="1" x14ac:dyDescent="0.2">
      <c r="S170" s="1" t="s">
        <v>79</v>
      </c>
      <c r="T170" s="43" t="s">
        <v>79</v>
      </c>
      <c r="U170" s="44">
        <v>0.18686111517884346</v>
      </c>
      <c r="V170" s="43" t="s">
        <v>79</v>
      </c>
      <c r="W170" s="44">
        <v>0.18637827992872025</v>
      </c>
      <c r="X170" s="43" t="s">
        <v>79</v>
      </c>
      <c r="Y170" s="44">
        <v>0.18043721176859373</v>
      </c>
      <c r="Z170" s="43" t="s">
        <v>79</v>
      </c>
      <c r="AA170" s="44">
        <v>0.18423324090869625</v>
      </c>
      <c r="AB170" s="43" t="s">
        <v>79</v>
      </c>
      <c r="AC170" s="44">
        <v>0.18696733744225852</v>
      </c>
    </row>
    <row r="171" spans="19:29" ht="15" customHeight="1" x14ac:dyDescent="0.2">
      <c r="S171" s="1" t="s">
        <v>80</v>
      </c>
      <c r="T171" s="43" t="s">
        <v>80</v>
      </c>
      <c r="U171" s="44">
        <v>0.20377691109271118</v>
      </c>
      <c r="V171" s="43" t="s">
        <v>80</v>
      </c>
      <c r="W171" s="44">
        <v>0.2025958338762307</v>
      </c>
      <c r="X171" s="43" t="s">
        <v>80</v>
      </c>
      <c r="Y171" s="44">
        <v>0.19742528345164884</v>
      </c>
      <c r="Z171" s="43" t="s">
        <v>80</v>
      </c>
      <c r="AA171" s="44">
        <v>0.19659488649562473</v>
      </c>
      <c r="AB171" s="43" t="s">
        <v>80</v>
      </c>
      <c r="AC171" s="44">
        <v>0.19559793998872332</v>
      </c>
    </row>
    <row r="172" spans="19:29" ht="15" customHeight="1" x14ac:dyDescent="0.2">
      <c r="S172" s="1" t="s">
        <v>81</v>
      </c>
      <c r="T172" s="43" t="s">
        <v>81</v>
      </c>
      <c r="U172" s="44">
        <v>0.17832792573927322</v>
      </c>
      <c r="V172" s="43" t="s">
        <v>81</v>
      </c>
      <c r="W172" s="44">
        <v>0.18725581513832124</v>
      </c>
      <c r="X172" s="43" t="s">
        <v>81</v>
      </c>
      <c r="Y172" s="44">
        <v>0.18324271646384607</v>
      </c>
      <c r="Z172" s="43" t="s">
        <v>81</v>
      </c>
      <c r="AA172" s="44">
        <v>0.1882386701558508</v>
      </c>
      <c r="AB172" s="43" t="s">
        <v>81</v>
      </c>
      <c r="AC172" s="44">
        <v>0.18787309348713011</v>
      </c>
    </row>
    <row r="173" spans="19:29" ht="15" customHeight="1" x14ac:dyDescent="0.2">
      <c r="S173" s="1" t="s">
        <v>82</v>
      </c>
      <c r="T173" s="43" t="s">
        <v>82</v>
      </c>
      <c r="U173" s="44">
        <v>0.27866764902645297</v>
      </c>
      <c r="V173" s="43" t="s">
        <v>82</v>
      </c>
      <c r="W173" s="44">
        <v>0.25559000265614557</v>
      </c>
      <c r="X173" s="43" t="s">
        <v>82</v>
      </c>
      <c r="Y173" s="44">
        <v>0.25684072198272617</v>
      </c>
      <c r="Z173" s="43" t="s">
        <v>82</v>
      </c>
      <c r="AA173" s="44">
        <v>0.25395076496182711</v>
      </c>
      <c r="AB173" s="43" t="s">
        <v>83</v>
      </c>
      <c r="AC173" s="44">
        <v>0.23397380641749196</v>
      </c>
    </row>
    <row r="174" spans="19:29" ht="15" customHeight="1" x14ac:dyDescent="0.2">
      <c r="S174" s="1" t="s">
        <v>84</v>
      </c>
      <c r="T174" s="43" t="s">
        <v>84</v>
      </c>
      <c r="U174" s="44">
        <v>0.20305099237654775</v>
      </c>
      <c r="V174" s="43" t="s">
        <v>84</v>
      </c>
      <c r="W174" s="44">
        <v>0.20732170455114515</v>
      </c>
      <c r="X174" s="43" t="s">
        <v>84</v>
      </c>
      <c r="Y174" s="44">
        <v>0.21287410535575729</v>
      </c>
      <c r="Z174" s="43" t="s">
        <v>84</v>
      </c>
      <c r="AA174" s="44">
        <v>0.22469582925561105</v>
      </c>
      <c r="AB174" s="43" t="s">
        <v>84</v>
      </c>
      <c r="AC174" s="44">
        <v>0.22912241916193765</v>
      </c>
    </row>
    <row r="175" spans="19:29" ht="15" customHeight="1" x14ac:dyDescent="0.2">
      <c r="S175" s="1" t="s">
        <v>85</v>
      </c>
      <c r="T175" s="43" t="s">
        <v>85</v>
      </c>
      <c r="U175" s="44">
        <v>0.14344175287154887</v>
      </c>
      <c r="V175" s="43" t="s">
        <v>85</v>
      </c>
      <c r="W175" s="44">
        <v>0.15228368379429513</v>
      </c>
      <c r="X175" s="43" t="s">
        <v>85</v>
      </c>
      <c r="Y175" s="44">
        <v>0.14445120683425283</v>
      </c>
      <c r="Z175" s="43" t="s">
        <v>85</v>
      </c>
      <c r="AA175" s="44">
        <v>0.13715587007424754</v>
      </c>
      <c r="AB175" s="43" t="s">
        <v>85</v>
      </c>
      <c r="AC175" s="44">
        <v>0.12690275739034085</v>
      </c>
    </row>
    <row r="176" spans="19:29" ht="15" customHeight="1" x14ac:dyDescent="0.2">
      <c r="S176" s="1" t="s">
        <v>86</v>
      </c>
      <c r="T176" s="43" t="s">
        <v>86</v>
      </c>
      <c r="U176" s="44">
        <v>0.11099985035217709</v>
      </c>
      <c r="V176" s="43" t="s">
        <v>86</v>
      </c>
      <c r="W176" s="44">
        <v>0.12709141579775579</v>
      </c>
      <c r="X176" s="43" t="s">
        <v>86</v>
      </c>
      <c r="Y176" s="44">
        <v>0.12741355093165019</v>
      </c>
      <c r="Z176" s="43" t="s">
        <v>86</v>
      </c>
      <c r="AA176" s="44">
        <v>0.1291624349923125</v>
      </c>
      <c r="AB176" s="43" t="s">
        <v>86</v>
      </c>
      <c r="AC176" s="44">
        <v>0.13895452892791993</v>
      </c>
    </row>
    <row r="177" spans="19:29" ht="15" customHeight="1" x14ac:dyDescent="0.2">
      <c r="S177" s="1" t="s">
        <v>87</v>
      </c>
      <c r="T177" s="43" t="s">
        <v>87</v>
      </c>
      <c r="U177" s="44">
        <v>0.10006378947504974</v>
      </c>
      <c r="V177" s="43" t="s">
        <v>87</v>
      </c>
      <c r="W177" s="44">
        <v>0.11629095126947742</v>
      </c>
      <c r="X177" s="43" t="s">
        <v>87</v>
      </c>
      <c r="Y177" s="44">
        <v>0.14216651223590676</v>
      </c>
      <c r="Z177" s="43" t="s">
        <v>87</v>
      </c>
      <c r="AA177" s="44">
        <v>0.14305033428288905</v>
      </c>
      <c r="AB177" s="43" t="s">
        <v>87</v>
      </c>
      <c r="AC177" s="44">
        <v>0.1571263636542819</v>
      </c>
    </row>
    <row r="178" spans="19:29" ht="15" customHeight="1" x14ac:dyDescent="0.2">
      <c r="S178" s="1" t="s">
        <v>88</v>
      </c>
      <c r="T178" s="43" t="s">
        <v>88</v>
      </c>
      <c r="U178" s="44">
        <v>0.10251051025311146</v>
      </c>
      <c r="V178" s="43" t="s">
        <v>88</v>
      </c>
      <c r="W178" s="44">
        <v>0.11605661252002744</v>
      </c>
      <c r="X178" s="43" t="s">
        <v>88</v>
      </c>
      <c r="Y178" s="44">
        <v>0.10421235957206565</v>
      </c>
      <c r="Z178" s="43" t="s">
        <v>88</v>
      </c>
      <c r="AA178" s="44">
        <v>8.4087414187643039E-2</v>
      </c>
      <c r="AB178" s="43" t="s">
        <v>88</v>
      </c>
      <c r="AC178" s="44">
        <v>8.5628519487120053E-2</v>
      </c>
    </row>
    <row r="179" spans="19:29" ht="15" customHeight="1" x14ac:dyDescent="0.2">
      <c r="S179" s="1" t="s">
        <v>89</v>
      </c>
      <c r="T179" s="43" t="s">
        <v>89</v>
      </c>
      <c r="U179" s="44">
        <v>0.31823549904197873</v>
      </c>
      <c r="V179" s="43" t="s">
        <v>89</v>
      </c>
      <c r="W179" s="44">
        <v>0.32258030985049807</v>
      </c>
      <c r="X179" s="43" t="s">
        <v>89</v>
      </c>
      <c r="Y179" s="44">
        <v>0.32439261720897983</v>
      </c>
      <c r="Z179" s="43" t="s">
        <v>89</v>
      </c>
      <c r="AA179" s="44">
        <v>0.32280884994077108</v>
      </c>
      <c r="AB179" s="43" t="s">
        <v>89</v>
      </c>
      <c r="AC179" s="44">
        <v>0.31177003736354769</v>
      </c>
    </row>
    <row r="180" spans="19:29" ht="15" customHeight="1" x14ac:dyDescent="0.2">
      <c r="S180" s="1" t="s">
        <v>90</v>
      </c>
      <c r="T180" s="43" t="s">
        <v>90</v>
      </c>
      <c r="U180" s="44">
        <v>0.2567498677711324</v>
      </c>
      <c r="V180" s="43" t="s">
        <v>90</v>
      </c>
      <c r="W180" s="44">
        <v>0.27153617972819</v>
      </c>
      <c r="X180" s="43" t="s">
        <v>90</v>
      </c>
      <c r="Y180" s="44">
        <v>0.29905793974529116</v>
      </c>
      <c r="Z180" s="43" t="s">
        <v>90</v>
      </c>
      <c r="AA180" s="44">
        <v>0.28523561923512253</v>
      </c>
      <c r="AB180" s="43" t="s">
        <v>91</v>
      </c>
      <c r="AC180" s="44">
        <v>0.27582102396541031</v>
      </c>
    </row>
    <row r="181" spans="19:29" ht="15" customHeight="1" x14ac:dyDescent="0.2">
      <c r="S181" s="1" t="s">
        <v>108</v>
      </c>
      <c r="T181" s="43" t="s">
        <v>108</v>
      </c>
      <c r="U181" s="44">
        <v>0.28634172011766862</v>
      </c>
      <c r="V181" s="43" t="s">
        <v>108</v>
      </c>
      <c r="W181" s="44">
        <v>0.25691141947942447</v>
      </c>
      <c r="X181" s="43" t="s">
        <v>108</v>
      </c>
      <c r="Y181" s="44">
        <v>0.26818009104144591</v>
      </c>
      <c r="Z181" s="43" t="s">
        <v>108</v>
      </c>
      <c r="AA181" s="44">
        <v>0.26835509268302205</v>
      </c>
      <c r="AB181" s="43" t="s">
        <v>109</v>
      </c>
      <c r="AC181" s="44">
        <v>0.31280628972922248</v>
      </c>
    </row>
    <row r="182" spans="19:29" ht="15" customHeight="1" x14ac:dyDescent="0.2">
      <c r="S182" s="1" t="s">
        <v>92</v>
      </c>
      <c r="T182" s="43" t="s">
        <v>92</v>
      </c>
      <c r="U182" s="44">
        <v>7.0397564409735644E-2</v>
      </c>
      <c r="V182" s="43" t="s">
        <v>92</v>
      </c>
      <c r="W182" s="44">
        <v>7.7810681345395136E-2</v>
      </c>
      <c r="X182" s="43" t="s">
        <v>92</v>
      </c>
      <c r="Y182" s="44">
        <v>6.5601767711989598E-2</v>
      </c>
      <c r="Z182" s="43" t="s">
        <v>92</v>
      </c>
      <c r="AA182" s="44">
        <v>6.4771218432251212E-2</v>
      </c>
      <c r="AB182" s="43" t="s">
        <v>92</v>
      </c>
      <c r="AC182" s="44">
        <v>6.1547492489531619E-2</v>
      </c>
    </row>
    <row r="183" spans="19:29" ht="15" customHeight="1" x14ac:dyDescent="0.2">
      <c r="S183" s="1" t="s">
        <v>93</v>
      </c>
      <c r="T183" s="43" t="s">
        <v>93</v>
      </c>
      <c r="U183" s="44">
        <v>0.28617715836193591</v>
      </c>
      <c r="V183" s="43" t="s">
        <v>93</v>
      </c>
      <c r="W183" s="44">
        <v>0.29487631526197056</v>
      </c>
      <c r="X183" s="43" t="s">
        <v>93</v>
      </c>
      <c r="Y183" s="44">
        <v>0.30349012487372357</v>
      </c>
      <c r="Z183" s="43" t="s">
        <v>93</v>
      </c>
      <c r="AA183" s="44">
        <v>0.30279197159861237</v>
      </c>
      <c r="AB183" s="43" t="s">
        <v>93</v>
      </c>
      <c r="AC183" s="44">
        <v>0.29946229325335966</v>
      </c>
    </row>
    <row r="184" spans="19:29" ht="15" customHeight="1" x14ac:dyDescent="0.2">
      <c r="S184" s="1" t="s">
        <v>94</v>
      </c>
      <c r="T184" s="43" t="s">
        <v>94</v>
      </c>
      <c r="U184" s="44">
        <v>0.21227728453770175</v>
      </c>
      <c r="V184" s="43" t="s">
        <v>94</v>
      </c>
      <c r="W184" s="44">
        <v>0.21804620964061092</v>
      </c>
      <c r="X184" s="43" t="s">
        <v>94</v>
      </c>
      <c r="Y184" s="44">
        <v>0.19882700966795117</v>
      </c>
      <c r="Z184" s="43" t="s">
        <v>94</v>
      </c>
      <c r="AA184" s="44">
        <v>0.20202933033510717</v>
      </c>
      <c r="AB184" s="43" t="s">
        <v>94</v>
      </c>
      <c r="AC184" s="44">
        <v>0.20679933595888303</v>
      </c>
    </row>
    <row r="185" spans="19:29" ht="15" customHeight="1" x14ac:dyDescent="0.2">
      <c r="S185" s="1" t="s">
        <v>95</v>
      </c>
      <c r="T185" s="43" t="s">
        <v>95</v>
      </c>
      <c r="U185" s="44">
        <v>0.22404471344092947</v>
      </c>
      <c r="V185" s="43" t="s">
        <v>95</v>
      </c>
      <c r="W185" s="44">
        <v>0.22342991336418544</v>
      </c>
      <c r="X185" s="43" t="s">
        <v>95</v>
      </c>
      <c r="Y185" s="44">
        <v>0.28576085430724879</v>
      </c>
      <c r="Z185" s="43" t="s">
        <v>95</v>
      </c>
      <c r="AA185" s="44">
        <v>0.21897593765276663</v>
      </c>
      <c r="AB185" s="43" t="s">
        <v>95</v>
      </c>
      <c r="AC185" s="44">
        <v>0.30736072159868383</v>
      </c>
    </row>
    <row r="186" spans="19:29" ht="15" customHeight="1" x14ac:dyDescent="0.2">
      <c r="S186" s="1" t="s">
        <v>96</v>
      </c>
      <c r="T186" s="43" t="s">
        <v>96</v>
      </c>
      <c r="U186" s="44">
        <v>0.18160581802022718</v>
      </c>
      <c r="V186" s="43" t="s">
        <v>96</v>
      </c>
      <c r="W186" s="44">
        <v>0.18208043003383467</v>
      </c>
      <c r="X186" s="43" t="s">
        <v>96</v>
      </c>
      <c r="Y186" s="44">
        <v>0.18885212782860938</v>
      </c>
      <c r="Z186" s="43" t="s">
        <v>96</v>
      </c>
      <c r="AA186" s="44">
        <v>0.17088748728219433</v>
      </c>
      <c r="AB186" s="43" t="s">
        <v>96</v>
      </c>
      <c r="AC186" s="44">
        <v>0.17008638674762488</v>
      </c>
    </row>
    <row r="187" spans="19:29" ht="15" customHeight="1" x14ac:dyDescent="0.2">
      <c r="S187" s="1" t="s">
        <v>97</v>
      </c>
      <c r="T187" s="43" t="s">
        <v>97</v>
      </c>
      <c r="U187" s="44">
        <v>2.0636558750301844E-2</v>
      </c>
      <c r="V187" s="43" t="s">
        <v>97</v>
      </c>
      <c r="W187" s="44">
        <v>2.2160831520134511E-2</v>
      </c>
      <c r="X187" s="43" t="s">
        <v>97</v>
      </c>
      <c r="Y187" s="44">
        <v>1.7281371061009243E-2</v>
      </c>
      <c r="Z187" s="43" t="s">
        <v>97</v>
      </c>
      <c r="AA187" s="44">
        <v>1.3261569575226423E-2</v>
      </c>
      <c r="AB187" s="43" t="s">
        <v>97</v>
      </c>
      <c r="AC187" s="44">
        <v>1.3132000640706645E-2</v>
      </c>
    </row>
    <row r="188" spans="19:29" ht="15" customHeight="1" x14ac:dyDescent="0.2">
      <c r="S188" s="1" t="s">
        <v>98</v>
      </c>
      <c r="T188" s="43" t="s">
        <v>98</v>
      </c>
      <c r="U188" s="44">
        <v>9.4565564954018444E-4</v>
      </c>
      <c r="V188" s="43" t="s">
        <v>98</v>
      </c>
      <c r="W188" s="44">
        <v>9.197553476084086E-4</v>
      </c>
      <c r="X188" s="43" t="s">
        <v>98</v>
      </c>
      <c r="Y188" s="44">
        <v>1.0146242992190024E-3</v>
      </c>
      <c r="Z188" s="43" t="s">
        <v>98</v>
      </c>
      <c r="AA188" s="44">
        <v>1.1279522117361163E-3</v>
      </c>
      <c r="AB188" s="43" t="s">
        <v>99</v>
      </c>
      <c r="AC188" s="44">
        <v>9.4070474791885239E-4</v>
      </c>
    </row>
    <row r="189" spans="19:29" ht="15" customHeight="1" x14ac:dyDescent="0.2">
      <c r="S189" s="1" t="s">
        <v>100</v>
      </c>
      <c r="T189" s="43" t="s">
        <v>100</v>
      </c>
      <c r="U189" s="44">
        <v>7.4555074098165697E-2</v>
      </c>
      <c r="V189" s="43" t="s">
        <v>100</v>
      </c>
      <c r="W189" s="44">
        <v>7.0651070165160507E-2</v>
      </c>
      <c r="X189" s="43" t="s">
        <v>100</v>
      </c>
      <c r="Y189" s="44">
        <v>6.9043115389125304E-2</v>
      </c>
      <c r="Z189" s="43" t="s">
        <v>100</v>
      </c>
      <c r="AA189" s="44">
        <v>6.3286519228374444E-2</v>
      </c>
      <c r="AB189" s="43" t="s">
        <v>100</v>
      </c>
      <c r="AC189" s="44">
        <v>6.4151486921116024E-2</v>
      </c>
    </row>
    <row r="190" spans="19:29" ht="15" customHeight="1" x14ac:dyDescent="0.2">
      <c r="S190" s="1" t="s">
        <v>101</v>
      </c>
      <c r="T190" s="43" t="s">
        <v>101</v>
      </c>
      <c r="U190" s="44">
        <v>4.5606633377490088E-3</v>
      </c>
      <c r="V190" s="43" t="s">
        <v>101</v>
      </c>
      <c r="W190" s="44">
        <v>4.5098116701291491E-3</v>
      </c>
      <c r="X190" s="43" t="s">
        <v>101</v>
      </c>
      <c r="Y190" s="44">
        <v>3.9213825023823312E-3</v>
      </c>
      <c r="Z190" s="43" t="s">
        <v>101</v>
      </c>
      <c r="AA190" s="44">
        <v>3.2435422657322022E-3</v>
      </c>
      <c r="AB190" s="43" t="s">
        <v>101</v>
      </c>
      <c r="AC190" s="44">
        <v>3.5514572253409482E-3</v>
      </c>
    </row>
    <row r="191" spans="19:29" ht="15" customHeight="1" x14ac:dyDescent="0.2">
      <c r="S191" s="1" t="s">
        <v>102</v>
      </c>
      <c r="T191" s="43" t="s">
        <v>102</v>
      </c>
      <c r="U191" s="44">
        <v>8.877305654829247E-2</v>
      </c>
      <c r="V191" s="43" t="s">
        <v>102</v>
      </c>
      <c r="W191" s="44">
        <v>5.7334725732218483E-2</v>
      </c>
      <c r="X191" s="43" t="s">
        <v>102</v>
      </c>
      <c r="Y191" s="44">
        <v>5.031063545265213E-2</v>
      </c>
      <c r="Z191" s="43" t="s">
        <v>102</v>
      </c>
      <c r="AA191" s="44">
        <v>4.5796324968330415E-2</v>
      </c>
      <c r="AB191" s="43" t="s">
        <v>102</v>
      </c>
      <c r="AC191" s="44">
        <v>5.1760297726565929E-2</v>
      </c>
    </row>
  </sheetData>
  <sheetProtection password="8805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showGridLines="0" showRowColHeaders="0" tabSelected="1" workbookViewId="0">
      <selection activeCell="A26" sqref="A26"/>
    </sheetView>
  </sheetViews>
  <sheetFormatPr defaultColWidth="0" defaultRowHeight="14.25" zeroHeight="1" x14ac:dyDescent="0.2"/>
  <cols>
    <col min="1" max="11" width="9.125" customWidth="1"/>
    <col min="12" max="12" width="9.625" customWidth="1"/>
    <col min="13" max="16384" width="9.125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</sheetData>
  <sheetProtection password="8805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M79"/>
  <sheetViews>
    <sheetView showGridLines="0" workbookViewId="0">
      <selection activeCell="F6" sqref="F6"/>
    </sheetView>
  </sheetViews>
  <sheetFormatPr defaultColWidth="0" defaultRowHeight="14.25" zeroHeight="1" x14ac:dyDescent="0.2"/>
  <cols>
    <col min="1" max="1" width="4" style="9" customWidth="1"/>
    <col min="2" max="2" width="9" style="9" customWidth="1"/>
    <col min="3" max="3" width="25.875" style="9" customWidth="1"/>
    <col min="4" max="4" width="13.375" style="9" customWidth="1"/>
    <col min="5" max="5" width="12.375" style="9" customWidth="1"/>
    <col min="6" max="6" width="14.875" style="9" customWidth="1"/>
    <col min="7" max="7" width="9.625" style="9" customWidth="1"/>
    <col min="8" max="16" width="9" style="9" customWidth="1"/>
    <col min="17" max="17" width="1.25" style="9" customWidth="1"/>
    <col min="18" max="18" width="9.625" style="9" customWidth="1"/>
    <col min="19" max="39" width="9" style="9" hidden="1" customWidth="1"/>
    <col min="40" max="16384" width="9" style="9" hidden="1"/>
  </cols>
  <sheetData>
    <row r="1" spans="1:39" s="6" customFormat="1" ht="15.75" x14ac:dyDescent="0.2">
      <c r="A1" s="2" t="s">
        <v>110</v>
      </c>
      <c r="B1" s="2"/>
      <c r="C1" s="2"/>
      <c r="D1" s="2"/>
      <c r="E1" s="2"/>
      <c r="F1" s="2"/>
      <c r="G1" s="2"/>
      <c r="H1" s="2"/>
      <c r="I1" s="4" t="s">
        <v>111</v>
      </c>
      <c r="J1" s="2"/>
      <c r="K1" s="2"/>
      <c r="L1" s="4" t="s">
        <v>112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8" customFormat="1" ht="15.75" x14ac:dyDescent="0.2">
      <c r="A2" s="3"/>
      <c r="B2" s="3"/>
      <c r="C2" s="3"/>
      <c r="D2" s="3"/>
      <c r="E2" s="3"/>
      <c r="F2" s="3"/>
      <c r="G2" s="3"/>
      <c r="H2" s="3"/>
      <c r="I2" s="7"/>
      <c r="J2" s="3"/>
      <c r="K2" s="3"/>
      <c r="L2" s="7"/>
      <c r="M2" s="3"/>
      <c r="N2" s="3"/>
      <c r="O2" s="3"/>
      <c r="P2" s="3"/>
      <c r="Q2" s="3"/>
    </row>
    <row r="3" spans="1:39" s="8" customFormat="1" ht="15.75" x14ac:dyDescent="0.2">
      <c r="A3" s="3"/>
      <c r="B3" s="3"/>
      <c r="C3" s="3"/>
      <c r="D3" s="3"/>
      <c r="E3" s="3"/>
      <c r="F3" s="3"/>
      <c r="G3" s="3"/>
      <c r="H3" s="3"/>
      <c r="I3" s="7"/>
      <c r="J3" s="3"/>
      <c r="K3" s="3"/>
      <c r="L3" s="7"/>
      <c r="M3" s="3"/>
      <c r="N3" s="3"/>
      <c r="O3" s="3"/>
      <c r="P3" s="3"/>
      <c r="Q3" s="3"/>
    </row>
    <row r="4" spans="1:39" s="8" customFormat="1" ht="15.75" x14ac:dyDescent="0.2">
      <c r="A4" s="3"/>
      <c r="B4" s="3"/>
      <c r="C4" s="3"/>
      <c r="D4" s="3"/>
      <c r="E4" s="3"/>
      <c r="F4" s="3"/>
      <c r="G4" s="38"/>
      <c r="H4" s="3"/>
      <c r="I4" s="7"/>
      <c r="J4" s="3"/>
      <c r="K4" s="3"/>
      <c r="L4" s="7"/>
      <c r="M4" s="3"/>
      <c r="N4" s="3"/>
      <c r="O4" s="3"/>
      <c r="P4" s="3"/>
      <c r="Q4" s="3"/>
    </row>
    <row r="5" spans="1:39" s="8" customFormat="1" ht="15.75" x14ac:dyDescent="0.2">
      <c r="A5" s="3"/>
      <c r="B5" s="3"/>
      <c r="C5" s="3"/>
      <c r="D5" s="3"/>
      <c r="E5" s="3"/>
      <c r="F5" s="3"/>
      <c r="G5" s="38"/>
      <c r="H5" s="3"/>
      <c r="I5" s="7"/>
      <c r="J5" s="3"/>
      <c r="K5" s="3"/>
      <c r="L5" s="7"/>
      <c r="M5" s="3"/>
      <c r="N5" s="3"/>
      <c r="O5" s="3"/>
      <c r="P5" s="3"/>
      <c r="Q5" s="3"/>
    </row>
    <row r="6" spans="1:39" s="8" customFormat="1" ht="15.75" x14ac:dyDescent="0.2">
      <c r="A6" s="3"/>
      <c r="B6" s="3"/>
      <c r="C6" s="3"/>
      <c r="D6" s="3"/>
      <c r="E6" s="3"/>
      <c r="F6" s="3"/>
      <c r="G6" s="38"/>
      <c r="H6" s="3"/>
      <c r="I6" s="7"/>
      <c r="J6" s="3"/>
      <c r="K6" s="3"/>
      <c r="L6" s="7"/>
      <c r="M6" s="3"/>
      <c r="N6" s="3"/>
      <c r="O6" s="3"/>
      <c r="P6" s="3"/>
      <c r="Q6" s="3"/>
    </row>
    <row r="7" spans="1:39" x14ac:dyDescent="0.2"/>
    <row r="8" spans="1:39" ht="27.75" x14ac:dyDescent="0.4">
      <c r="C8" s="5"/>
      <c r="D8" s="5"/>
      <c r="E8" s="50" t="s">
        <v>120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39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39" ht="15" thickBot="1" x14ac:dyDescent="0.25"/>
    <row r="11" spans="1:39" ht="15" customHeight="1" x14ac:dyDescent="0.2">
      <c r="A11" s="10"/>
      <c r="B11" s="11"/>
      <c r="C11" s="12"/>
      <c r="D11" s="12"/>
      <c r="E11" s="12"/>
      <c r="F11" s="12"/>
      <c r="G11" s="13"/>
      <c r="H11" s="51" t="s">
        <v>125</v>
      </c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14"/>
      <c r="T11" s="14"/>
      <c r="U11" s="14"/>
      <c r="V11" s="14"/>
      <c r="W11" s="14"/>
      <c r="X11" s="14"/>
      <c r="Y11" s="14"/>
      <c r="Z11" s="14"/>
    </row>
    <row r="12" spans="1:39" ht="15" customHeight="1" x14ac:dyDescent="0.2">
      <c r="A12" s="10"/>
      <c r="B12" s="15"/>
      <c r="C12" s="16"/>
      <c r="D12" s="16"/>
      <c r="E12" s="16"/>
      <c r="F12" s="16"/>
      <c r="G12" s="17"/>
      <c r="H12" s="54"/>
      <c r="I12" s="55"/>
      <c r="J12" s="55"/>
      <c r="K12" s="55"/>
      <c r="L12" s="55"/>
      <c r="M12" s="55"/>
      <c r="N12" s="55"/>
      <c r="O12" s="55"/>
      <c r="P12" s="55"/>
      <c r="Q12" s="55"/>
      <c r="R12" s="56"/>
      <c r="S12" s="14"/>
      <c r="T12" s="14"/>
      <c r="U12" s="14"/>
      <c r="V12" s="14"/>
      <c r="W12" s="14"/>
      <c r="X12" s="14"/>
      <c r="Y12" s="14"/>
      <c r="Z12" s="14"/>
    </row>
    <row r="13" spans="1:39" ht="15" customHeight="1" x14ac:dyDescent="0.2">
      <c r="A13" s="10"/>
      <c r="B13" s="15" t="s">
        <v>103</v>
      </c>
      <c r="C13" s="18"/>
      <c r="D13" s="18"/>
      <c r="E13" s="16"/>
      <c r="F13" s="16"/>
      <c r="G13" s="17"/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6"/>
      <c r="S13" s="14"/>
      <c r="T13" s="14"/>
      <c r="U13" s="14"/>
      <c r="V13" s="14"/>
      <c r="W13" s="14"/>
      <c r="X13" s="14"/>
      <c r="Y13" s="14"/>
      <c r="Z13" s="14"/>
    </row>
    <row r="14" spans="1:39" ht="15.75" customHeight="1" x14ac:dyDescent="0.2">
      <c r="A14" s="10"/>
      <c r="B14" s="15"/>
      <c r="C14" s="16"/>
      <c r="D14" s="19" t="s">
        <v>118</v>
      </c>
      <c r="E14" s="19"/>
      <c r="F14" s="19" t="s">
        <v>121</v>
      </c>
      <c r="G14" s="17"/>
      <c r="H14" s="54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14"/>
      <c r="T14" s="14"/>
      <c r="U14" s="14"/>
      <c r="V14" s="14"/>
      <c r="W14" s="14"/>
      <c r="X14" s="14"/>
      <c r="Y14" s="14"/>
      <c r="Z14" s="14"/>
    </row>
    <row r="15" spans="1:39" ht="15" x14ac:dyDescent="0.25">
      <c r="A15" s="10"/>
      <c r="B15" s="15" t="s">
        <v>122</v>
      </c>
      <c r="C15" s="39"/>
      <c r="D15" s="40">
        <v>2018</v>
      </c>
      <c r="E15" s="39"/>
      <c r="F15" s="45">
        <f>VLOOKUP(SGA!Decision,SGA!$K$4:$R$96,6)</f>
        <v>0.13800000000000001</v>
      </c>
      <c r="G15" s="17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14"/>
      <c r="T15" s="14"/>
      <c r="U15" s="14"/>
      <c r="V15" s="14"/>
      <c r="W15" s="14"/>
      <c r="X15" s="14"/>
      <c r="Y15" s="14"/>
      <c r="Z15" s="14"/>
    </row>
    <row r="16" spans="1:39" ht="15" x14ac:dyDescent="0.25">
      <c r="A16" s="10"/>
      <c r="B16" s="15" t="s">
        <v>122</v>
      </c>
      <c r="C16" s="39"/>
      <c r="D16" s="40">
        <v>2017</v>
      </c>
      <c r="E16" s="39"/>
      <c r="F16" s="45">
        <f>VLOOKUP(SGA!Decision,SGA!$K$4:$R$96,5)</f>
        <v>0.12340580652473548</v>
      </c>
      <c r="G16" s="16"/>
      <c r="H16" s="54"/>
      <c r="I16" s="55"/>
      <c r="J16" s="55"/>
      <c r="K16" s="55"/>
      <c r="L16" s="55"/>
      <c r="M16" s="55"/>
      <c r="N16" s="55"/>
      <c r="O16" s="55"/>
      <c r="P16" s="55"/>
      <c r="Q16" s="55"/>
      <c r="R16" s="56"/>
      <c r="S16" s="14"/>
      <c r="T16" s="14"/>
      <c r="U16" s="14"/>
      <c r="V16" s="14"/>
      <c r="W16" s="14"/>
      <c r="X16" s="14"/>
      <c r="Y16" s="14"/>
      <c r="Z16" s="14"/>
    </row>
    <row r="17" spans="1:39" ht="15" x14ac:dyDescent="0.25">
      <c r="A17" s="10"/>
      <c r="B17" s="15" t="s">
        <v>122</v>
      </c>
      <c r="C17" s="39"/>
      <c r="D17" s="40">
        <v>2016</v>
      </c>
      <c r="E17" s="39"/>
      <c r="F17" s="45">
        <f>VLOOKUP(SGA!Decision,SGA!$K$4:$R$96,4)</f>
        <v>0.17414764522361253</v>
      </c>
      <c r="G17" s="39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6"/>
      <c r="S17" s="14"/>
      <c r="T17" s="14"/>
      <c r="U17" s="14"/>
      <c r="V17" s="14"/>
      <c r="W17" s="14"/>
      <c r="X17" s="14"/>
      <c r="Y17" s="14"/>
      <c r="Z17" s="14"/>
    </row>
    <row r="18" spans="1:39" ht="15" x14ac:dyDescent="0.25">
      <c r="A18" s="10"/>
      <c r="B18" s="15" t="s">
        <v>122</v>
      </c>
      <c r="C18" s="39"/>
      <c r="D18" s="40">
        <v>2015</v>
      </c>
      <c r="E18" s="39"/>
      <c r="F18" s="45">
        <f>VLOOKUP(SGA!Decision,SGA!$K$4:$R$96,3)</f>
        <v>0.18229571551080864</v>
      </c>
      <c r="G18" s="39"/>
      <c r="H18" s="54"/>
      <c r="I18" s="55"/>
      <c r="J18" s="55"/>
      <c r="K18" s="55"/>
      <c r="L18" s="55"/>
      <c r="M18" s="55"/>
      <c r="N18" s="55"/>
      <c r="O18" s="55"/>
      <c r="P18" s="55"/>
      <c r="Q18" s="55"/>
      <c r="R18" s="56"/>
      <c r="S18" s="14"/>
      <c r="T18" s="14"/>
      <c r="U18" s="14"/>
      <c r="V18" s="14"/>
      <c r="W18" s="14"/>
      <c r="X18" s="14"/>
      <c r="Y18" s="14"/>
      <c r="Z18" s="14"/>
    </row>
    <row r="19" spans="1:39" ht="15" x14ac:dyDescent="0.25">
      <c r="A19" s="10"/>
      <c r="B19" s="15" t="s">
        <v>122</v>
      </c>
      <c r="C19" s="39"/>
      <c r="D19" s="40">
        <v>2014</v>
      </c>
      <c r="E19" s="39"/>
      <c r="F19" s="45">
        <f>VLOOKUP(SGA!Decision,SGA!$K$4:$R$96,2)</f>
        <v>0.19682595080132678</v>
      </c>
      <c r="G19" s="39"/>
      <c r="H19" s="54"/>
      <c r="I19" s="55"/>
      <c r="J19" s="55"/>
      <c r="K19" s="55"/>
      <c r="L19" s="55"/>
      <c r="M19" s="55"/>
      <c r="N19" s="55"/>
      <c r="O19" s="55"/>
      <c r="P19" s="55"/>
      <c r="Q19" s="55"/>
      <c r="R19" s="56"/>
      <c r="S19" s="14"/>
      <c r="T19" s="14"/>
      <c r="U19" s="14"/>
      <c r="V19" s="14"/>
      <c r="W19" s="14"/>
      <c r="X19" s="14"/>
      <c r="Y19" s="14"/>
      <c r="Z19" s="14"/>
    </row>
    <row r="20" spans="1:39" ht="15" x14ac:dyDescent="0.25">
      <c r="A20" s="10"/>
      <c r="B20" s="20"/>
      <c r="C20" s="39"/>
      <c r="D20" s="39"/>
      <c r="E20" s="39"/>
      <c r="F20" s="39"/>
      <c r="G20" s="39"/>
      <c r="H20" s="54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14"/>
      <c r="T20" s="14"/>
      <c r="U20" s="14"/>
      <c r="V20" s="14"/>
      <c r="W20" s="14"/>
      <c r="X20" s="14"/>
      <c r="Y20" s="14"/>
      <c r="Z20" s="14"/>
    </row>
    <row r="21" spans="1:39" ht="15" thickBot="1" x14ac:dyDescent="0.25">
      <c r="A21" s="10"/>
      <c r="B21" s="15"/>
      <c r="C21" s="16"/>
      <c r="D21" s="19" t="s">
        <v>2</v>
      </c>
      <c r="E21" s="19"/>
      <c r="F21" s="19" t="s">
        <v>104</v>
      </c>
      <c r="G21" s="17"/>
      <c r="H21" s="54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14"/>
      <c r="T21" s="14"/>
      <c r="U21" s="14"/>
      <c r="V21" s="14"/>
      <c r="W21" s="14"/>
      <c r="X21" s="14"/>
      <c r="Y21" s="14"/>
      <c r="Z21" s="14"/>
    </row>
    <row r="22" spans="1:39" ht="15" customHeight="1" thickBot="1" x14ac:dyDescent="0.3">
      <c r="A22" s="10"/>
      <c r="B22" s="20" t="s">
        <v>123</v>
      </c>
      <c r="C22" s="39"/>
      <c r="D22" s="46">
        <f>VLOOKUP(SGA!Decision,SGA!$K$4:$R$96,7)</f>
        <v>0.13800000000000001</v>
      </c>
      <c r="E22" s="39"/>
      <c r="F22" s="46">
        <f>AVERAGE($F$15:$F$19)</f>
        <v>0.16293502361209669</v>
      </c>
      <c r="G22" s="17"/>
      <c r="H22" s="54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14"/>
      <c r="T22" s="14"/>
      <c r="U22" s="14"/>
      <c r="V22" s="14"/>
      <c r="W22" s="14"/>
      <c r="X22" s="14"/>
      <c r="Y22" s="14"/>
      <c r="Z22" s="14"/>
    </row>
    <row r="23" spans="1:39" ht="15" customHeight="1" x14ac:dyDescent="0.25">
      <c r="A23" s="10"/>
      <c r="B23" s="20"/>
      <c r="C23" s="39"/>
      <c r="D23" s="39"/>
      <c r="E23" s="39"/>
      <c r="F23" s="39"/>
      <c r="G23" s="17"/>
      <c r="H23" s="54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14"/>
      <c r="T23" s="14"/>
      <c r="U23" s="14"/>
      <c r="V23" s="14"/>
      <c r="W23" s="14"/>
      <c r="X23" s="14"/>
      <c r="Y23" s="14"/>
      <c r="Z23" s="14"/>
    </row>
    <row r="24" spans="1:39" ht="15.75" customHeight="1" thickBot="1" x14ac:dyDescent="0.25">
      <c r="A24" s="10"/>
      <c r="B24" s="15"/>
      <c r="C24" s="16"/>
      <c r="D24" s="16"/>
      <c r="E24" s="16"/>
      <c r="F24" s="16"/>
      <c r="G24" s="17"/>
      <c r="H24" s="54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16.5" thickBot="1" x14ac:dyDescent="0.3">
      <c r="A25" s="10"/>
      <c r="B25" s="22" t="s">
        <v>124</v>
      </c>
      <c r="C25" s="16"/>
      <c r="D25" s="16"/>
      <c r="E25" s="46">
        <f>AVERAGE($D$22,$F$22)</f>
        <v>0.15046751180604834</v>
      </c>
      <c r="F25" s="21"/>
      <c r="G25" s="17"/>
      <c r="H25" s="54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ht="15.75" customHeight="1" thickBot="1" x14ac:dyDescent="0.25">
      <c r="A26" s="10"/>
      <c r="B26" s="23"/>
      <c r="C26" s="24"/>
      <c r="D26" s="24"/>
      <c r="E26" s="24"/>
      <c r="F26" s="24"/>
      <c r="G26" s="25"/>
      <c r="H26" s="57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x14ac:dyDescent="0.2">
      <c r="A27" s="10"/>
    </row>
    <row r="28" spans="1:39" ht="6" customHeight="1" x14ac:dyDescent="0.2"/>
    <row r="29" spans="1:39" x14ac:dyDescent="0.2"/>
    <row r="30" spans="1:39" s="6" customFormat="1" ht="15.75" x14ac:dyDescent="0.2">
      <c r="A30" s="2" t="s">
        <v>110</v>
      </c>
      <c r="B30" s="2"/>
      <c r="C30" s="2"/>
      <c r="D30" s="2"/>
      <c r="E30" s="2"/>
      <c r="F30" s="2"/>
      <c r="G30" s="2"/>
      <c r="H30" s="2"/>
      <c r="I30" s="4" t="s">
        <v>111</v>
      </c>
      <c r="J30" s="2"/>
      <c r="K30" s="2"/>
      <c r="L30" s="4" t="s">
        <v>112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idden="1" x14ac:dyDescent="0.2"/>
    <row r="32" spans="1:39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</sheetData>
  <sheetProtection password="8805" sheet="1" objects="1" scenarios="1"/>
  <mergeCells count="2">
    <mergeCell ref="E8:Q8"/>
    <mergeCell ref="H11:R26"/>
  </mergeCells>
  <hyperlinks>
    <hyperlink ref="I1" r:id="rId1"/>
    <hyperlink ref="L1" r:id="rId2"/>
    <hyperlink ref="I30" r:id="rId3"/>
    <hyperlink ref="L30" r:id="rId4"/>
  </hyperlinks>
  <pageMargins left="0.7" right="0.7" top="0.75" bottom="0.75" header="0.3" footer="0.3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7" name="Drop Down 2">
              <controlPr defaultSize="0" autoLine="0" autoPict="0">
                <anchor moveWithCells="1" sizeWithCells="1">
                  <from>
                    <xdr:col>2</xdr:col>
                    <xdr:colOff>0</xdr:colOff>
                    <xdr:row>11</xdr:row>
                    <xdr:rowOff>85725</xdr:rowOff>
                  </from>
                  <to>
                    <xdr:col>4</xdr:col>
                    <xdr:colOff>504825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SGA</vt:lpstr>
      <vt:lpstr>Disclaimer</vt:lpstr>
      <vt:lpstr>Operating Expenses Margin</vt:lpstr>
      <vt:lpstr>SGA!Decision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roi polanitzer</cp:lastModifiedBy>
  <dcterms:created xsi:type="dcterms:W3CDTF">2017-12-03T17:44:46Z</dcterms:created>
  <dcterms:modified xsi:type="dcterms:W3CDTF">2019-04-27T21:33:25Z</dcterms:modified>
</cp:coreProperties>
</file>