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680" firstSheet="1" activeTab="1"/>
  </bookViews>
  <sheets>
    <sheet name="ETR" sheetId="7" state="hidden" r:id="rId1"/>
    <sheet name="Disclaimer" sheetId="3" r:id="rId2"/>
    <sheet name="Effective Tax Rate" sheetId="2" r:id="rId3"/>
  </sheets>
  <definedNames>
    <definedName name="Decision" localSheetId="0">ETR!$A$97</definedName>
    <definedName name="Decision">#REF!</definedName>
  </definedNames>
  <calcPr calcId="145621"/>
</workbook>
</file>

<file path=xl/calcChain.xml><?xml version="1.0" encoding="utf-8"?>
<calcChain xmlns="http://schemas.openxmlformats.org/spreadsheetml/2006/main">
  <c r="P96" i="7" l="1"/>
  <c r="Q96" i="7" s="1"/>
  <c r="O96" i="7"/>
  <c r="N96" i="7"/>
  <c r="M96" i="7"/>
  <c r="L96" i="7"/>
  <c r="P95" i="7"/>
  <c r="Q95" i="7" s="1"/>
  <c r="O95" i="7"/>
  <c r="N95" i="7"/>
  <c r="M95" i="7"/>
  <c r="L95" i="7"/>
  <c r="P94" i="7"/>
  <c r="Q94" i="7" s="1"/>
  <c r="O94" i="7"/>
  <c r="N94" i="7"/>
  <c r="M94" i="7"/>
  <c r="L94" i="7"/>
  <c r="P93" i="7"/>
  <c r="Q93" i="7" s="1"/>
  <c r="O93" i="7"/>
  <c r="N93" i="7"/>
  <c r="M93" i="7"/>
  <c r="L93" i="7"/>
  <c r="P92" i="7"/>
  <c r="Q92" i="7" s="1"/>
  <c r="O92" i="7"/>
  <c r="N92" i="7"/>
  <c r="M92" i="7"/>
  <c r="L92" i="7"/>
  <c r="P91" i="7"/>
  <c r="Q91" i="7" s="1"/>
  <c r="O91" i="7"/>
  <c r="N91" i="7"/>
  <c r="M91" i="7"/>
  <c r="L91" i="7"/>
  <c r="P90" i="7"/>
  <c r="Q90" i="7" s="1"/>
  <c r="O90" i="7"/>
  <c r="N90" i="7"/>
  <c r="M90" i="7"/>
  <c r="L90" i="7"/>
  <c r="P89" i="7"/>
  <c r="Q89" i="7" s="1"/>
  <c r="O89" i="7"/>
  <c r="N89" i="7"/>
  <c r="M89" i="7"/>
  <c r="L89" i="7"/>
  <c r="P88" i="7"/>
  <c r="Q88" i="7"/>
  <c r="O88" i="7"/>
  <c r="N88" i="7"/>
  <c r="M88" i="7"/>
  <c r="L88" i="7"/>
  <c r="P87" i="7"/>
  <c r="Q87" i="7" s="1"/>
  <c r="O87" i="7"/>
  <c r="N87" i="7"/>
  <c r="M87" i="7"/>
  <c r="L87" i="7"/>
  <c r="P86" i="7"/>
  <c r="Q86" i="7" s="1"/>
  <c r="O86" i="7"/>
  <c r="N86" i="7"/>
  <c r="M86" i="7"/>
  <c r="L86" i="7"/>
  <c r="P85" i="7"/>
  <c r="Q85" i="7" s="1"/>
  <c r="O85" i="7"/>
  <c r="N85" i="7"/>
  <c r="M85" i="7"/>
  <c r="L85" i="7"/>
  <c r="P84" i="7"/>
  <c r="Q84" i="7" s="1"/>
  <c r="O84" i="7"/>
  <c r="N84" i="7"/>
  <c r="M84" i="7"/>
  <c r="L84" i="7"/>
  <c r="P83" i="7"/>
  <c r="Q83" i="7" s="1"/>
  <c r="O83" i="7"/>
  <c r="N83" i="7"/>
  <c r="M83" i="7"/>
  <c r="L83" i="7"/>
  <c r="P82" i="7"/>
  <c r="Q82" i="7" s="1"/>
  <c r="O82" i="7"/>
  <c r="N82" i="7"/>
  <c r="M82" i="7"/>
  <c r="L82" i="7"/>
  <c r="P81" i="7"/>
  <c r="Q81" i="7" s="1"/>
  <c r="O81" i="7"/>
  <c r="N81" i="7"/>
  <c r="M81" i="7"/>
  <c r="L81" i="7"/>
  <c r="P80" i="7"/>
  <c r="Q80" i="7" s="1"/>
  <c r="O80" i="7"/>
  <c r="N80" i="7"/>
  <c r="M80" i="7"/>
  <c r="L80" i="7"/>
  <c r="P79" i="7"/>
  <c r="Q79" i="7" s="1"/>
  <c r="O79" i="7"/>
  <c r="N79" i="7"/>
  <c r="M79" i="7"/>
  <c r="L79" i="7"/>
  <c r="P78" i="7"/>
  <c r="Q78" i="7" s="1"/>
  <c r="O78" i="7"/>
  <c r="N78" i="7"/>
  <c r="M78" i="7"/>
  <c r="L78" i="7"/>
  <c r="P77" i="7"/>
  <c r="Q77" i="7" s="1"/>
  <c r="O77" i="7"/>
  <c r="N77" i="7"/>
  <c r="M77" i="7"/>
  <c r="L77" i="7"/>
  <c r="P76" i="7"/>
  <c r="Q76" i="7" s="1"/>
  <c r="O76" i="7"/>
  <c r="N76" i="7"/>
  <c r="M76" i="7"/>
  <c r="L76" i="7"/>
  <c r="P75" i="7"/>
  <c r="Q75" i="7" s="1"/>
  <c r="O75" i="7"/>
  <c r="N75" i="7"/>
  <c r="M75" i="7"/>
  <c r="L75" i="7"/>
  <c r="P74" i="7"/>
  <c r="Q74" i="7" s="1"/>
  <c r="O74" i="7"/>
  <c r="N74" i="7"/>
  <c r="M74" i="7"/>
  <c r="L74" i="7"/>
  <c r="P73" i="7"/>
  <c r="Q73" i="7" s="1"/>
  <c r="O73" i="7"/>
  <c r="N73" i="7"/>
  <c r="M73" i="7"/>
  <c r="L73" i="7"/>
  <c r="P72" i="7"/>
  <c r="Q72" i="7" s="1"/>
  <c r="O72" i="7"/>
  <c r="N72" i="7"/>
  <c r="M72" i="7"/>
  <c r="L72" i="7"/>
  <c r="P71" i="7"/>
  <c r="Q71" i="7" s="1"/>
  <c r="O71" i="7"/>
  <c r="N71" i="7"/>
  <c r="M71" i="7"/>
  <c r="L71" i="7"/>
  <c r="P70" i="7"/>
  <c r="Q70" i="7" s="1"/>
  <c r="O70" i="7"/>
  <c r="N70" i="7"/>
  <c r="M70" i="7"/>
  <c r="L70" i="7"/>
  <c r="P69" i="7"/>
  <c r="Q69" i="7" s="1"/>
  <c r="O69" i="7"/>
  <c r="N69" i="7"/>
  <c r="M69" i="7"/>
  <c r="L69" i="7"/>
  <c r="P68" i="7"/>
  <c r="Q68" i="7" s="1"/>
  <c r="O68" i="7"/>
  <c r="N68" i="7"/>
  <c r="M68" i="7"/>
  <c r="L68" i="7"/>
  <c r="P67" i="7"/>
  <c r="Q67" i="7" s="1"/>
  <c r="O67" i="7"/>
  <c r="N67" i="7"/>
  <c r="M67" i="7"/>
  <c r="L67" i="7"/>
  <c r="P66" i="7"/>
  <c r="Q66" i="7" s="1"/>
  <c r="O66" i="7"/>
  <c r="N66" i="7"/>
  <c r="M66" i="7"/>
  <c r="L66" i="7"/>
  <c r="P65" i="7"/>
  <c r="Q65" i="7" s="1"/>
  <c r="O65" i="7"/>
  <c r="N65" i="7"/>
  <c r="M65" i="7"/>
  <c r="L65" i="7"/>
  <c r="P64" i="7"/>
  <c r="Q64" i="7" s="1"/>
  <c r="O64" i="7"/>
  <c r="N64" i="7"/>
  <c r="M64" i="7"/>
  <c r="L64" i="7"/>
  <c r="P63" i="7"/>
  <c r="Q63" i="7" s="1"/>
  <c r="O63" i="7"/>
  <c r="N63" i="7"/>
  <c r="M63" i="7"/>
  <c r="L63" i="7"/>
  <c r="P62" i="7"/>
  <c r="Q62" i="7" s="1"/>
  <c r="O62" i="7"/>
  <c r="N62" i="7"/>
  <c r="M62" i="7"/>
  <c r="L62" i="7"/>
  <c r="P61" i="7"/>
  <c r="Q61" i="7" s="1"/>
  <c r="O61" i="7"/>
  <c r="N61" i="7"/>
  <c r="M61" i="7"/>
  <c r="L61" i="7"/>
  <c r="P60" i="7"/>
  <c r="Q60" i="7" s="1"/>
  <c r="O60" i="7"/>
  <c r="N60" i="7"/>
  <c r="M60" i="7"/>
  <c r="L60" i="7"/>
  <c r="P59" i="7"/>
  <c r="Q59" i="7" s="1"/>
  <c r="O59" i="7"/>
  <c r="N59" i="7"/>
  <c r="M59" i="7"/>
  <c r="L59" i="7"/>
  <c r="P58" i="7"/>
  <c r="Q58" i="7" s="1"/>
  <c r="O58" i="7"/>
  <c r="N58" i="7"/>
  <c r="M58" i="7"/>
  <c r="L58" i="7"/>
  <c r="P57" i="7"/>
  <c r="Q57" i="7" s="1"/>
  <c r="O57" i="7"/>
  <c r="N57" i="7"/>
  <c r="M57" i="7"/>
  <c r="L57" i="7"/>
  <c r="P56" i="7"/>
  <c r="Q56" i="7" s="1"/>
  <c r="O56" i="7"/>
  <c r="N56" i="7"/>
  <c r="M56" i="7"/>
  <c r="L56" i="7"/>
  <c r="P55" i="7"/>
  <c r="Q55" i="7" s="1"/>
  <c r="O55" i="7"/>
  <c r="N55" i="7"/>
  <c r="M55" i="7"/>
  <c r="L55" i="7"/>
  <c r="P54" i="7"/>
  <c r="Q54" i="7" s="1"/>
  <c r="O54" i="7"/>
  <c r="N54" i="7"/>
  <c r="M54" i="7"/>
  <c r="L54" i="7"/>
  <c r="P53" i="7"/>
  <c r="Q53" i="7" s="1"/>
  <c r="O53" i="7"/>
  <c r="N53" i="7"/>
  <c r="M53" i="7"/>
  <c r="L53" i="7"/>
  <c r="P52" i="7"/>
  <c r="Q52" i="7" s="1"/>
  <c r="O52" i="7"/>
  <c r="N52" i="7"/>
  <c r="M52" i="7"/>
  <c r="L52" i="7"/>
  <c r="P51" i="7"/>
  <c r="Q51" i="7" s="1"/>
  <c r="O51" i="7"/>
  <c r="N51" i="7"/>
  <c r="M51" i="7"/>
  <c r="L51" i="7"/>
  <c r="P50" i="7"/>
  <c r="Q50" i="7" s="1"/>
  <c r="O50" i="7"/>
  <c r="N50" i="7"/>
  <c r="M50" i="7"/>
  <c r="L50" i="7"/>
  <c r="P49" i="7"/>
  <c r="Q49" i="7" s="1"/>
  <c r="O49" i="7"/>
  <c r="N49" i="7"/>
  <c r="M49" i="7"/>
  <c r="L49" i="7"/>
  <c r="P48" i="7"/>
  <c r="Q48" i="7" s="1"/>
  <c r="O48" i="7"/>
  <c r="N48" i="7"/>
  <c r="M48" i="7"/>
  <c r="L48" i="7"/>
  <c r="P47" i="7"/>
  <c r="Q47" i="7" s="1"/>
  <c r="O47" i="7"/>
  <c r="N47" i="7"/>
  <c r="M47" i="7"/>
  <c r="L47" i="7"/>
  <c r="P46" i="7"/>
  <c r="Q46" i="7" s="1"/>
  <c r="O46" i="7"/>
  <c r="N46" i="7"/>
  <c r="M46" i="7"/>
  <c r="L46" i="7"/>
  <c r="P45" i="7"/>
  <c r="Q45" i="7" s="1"/>
  <c r="O45" i="7"/>
  <c r="N45" i="7"/>
  <c r="M45" i="7"/>
  <c r="L45" i="7"/>
  <c r="P44" i="7"/>
  <c r="Q44" i="7" s="1"/>
  <c r="O44" i="7"/>
  <c r="N44" i="7"/>
  <c r="M44" i="7"/>
  <c r="L44" i="7"/>
  <c r="P43" i="7"/>
  <c r="Q43" i="7" s="1"/>
  <c r="O43" i="7"/>
  <c r="N43" i="7"/>
  <c r="M43" i="7"/>
  <c r="L43" i="7"/>
  <c r="P42" i="7"/>
  <c r="Q42" i="7" s="1"/>
  <c r="O42" i="7"/>
  <c r="N42" i="7"/>
  <c r="M42" i="7"/>
  <c r="L42" i="7"/>
  <c r="P41" i="7"/>
  <c r="Q41" i="7" s="1"/>
  <c r="O41" i="7"/>
  <c r="N41" i="7"/>
  <c r="M41" i="7"/>
  <c r="L41" i="7"/>
  <c r="P40" i="7"/>
  <c r="Q40" i="7" s="1"/>
  <c r="O40" i="7"/>
  <c r="N40" i="7"/>
  <c r="M40" i="7"/>
  <c r="L40" i="7"/>
  <c r="P39" i="7"/>
  <c r="Q39" i="7" s="1"/>
  <c r="O39" i="7"/>
  <c r="N39" i="7"/>
  <c r="M39" i="7"/>
  <c r="L39" i="7"/>
  <c r="P38" i="7"/>
  <c r="Q38" i="7" s="1"/>
  <c r="O38" i="7"/>
  <c r="N38" i="7"/>
  <c r="M38" i="7"/>
  <c r="L38" i="7"/>
  <c r="P37" i="7"/>
  <c r="Q37" i="7" s="1"/>
  <c r="O37" i="7"/>
  <c r="N37" i="7"/>
  <c r="M37" i="7"/>
  <c r="L37" i="7"/>
  <c r="P36" i="7"/>
  <c r="Q36" i="7" s="1"/>
  <c r="O36" i="7"/>
  <c r="N36" i="7"/>
  <c r="M36" i="7"/>
  <c r="L36" i="7"/>
  <c r="P35" i="7"/>
  <c r="Q35" i="7" s="1"/>
  <c r="O35" i="7"/>
  <c r="N35" i="7"/>
  <c r="M35" i="7"/>
  <c r="L35" i="7"/>
  <c r="P34" i="7"/>
  <c r="Q34" i="7" s="1"/>
  <c r="O34" i="7"/>
  <c r="N34" i="7"/>
  <c r="M34" i="7"/>
  <c r="L34" i="7"/>
  <c r="P33" i="7"/>
  <c r="Q33" i="7" s="1"/>
  <c r="O33" i="7"/>
  <c r="N33" i="7"/>
  <c r="M33" i="7"/>
  <c r="L33" i="7"/>
  <c r="P32" i="7"/>
  <c r="Q32" i="7" s="1"/>
  <c r="O32" i="7"/>
  <c r="N32" i="7"/>
  <c r="M32" i="7"/>
  <c r="L32" i="7"/>
  <c r="P31" i="7"/>
  <c r="Q31" i="7" s="1"/>
  <c r="O31" i="7"/>
  <c r="N31" i="7"/>
  <c r="M31" i="7"/>
  <c r="L31" i="7"/>
  <c r="P30" i="7"/>
  <c r="Q30" i="7" s="1"/>
  <c r="O30" i="7"/>
  <c r="N30" i="7"/>
  <c r="M30" i="7"/>
  <c r="L30" i="7"/>
  <c r="P29" i="7"/>
  <c r="Q29" i="7" s="1"/>
  <c r="O29" i="7"/>
  <c r="N29" i="7"/>
  <c r="M29" i="7"/>
  <c r="L29" i="7"/>
  <c r="P28" i="7"/>
  <c r="Q28" i="7" s="1"/>
  <c r="O28" i="7"/>
  <c r="N28" i="7"/>
  <c r="M28" i="7"/>
  <c r="L28" i="7"/>
  <c r="P27" i="7"/>
  <c r="Q27" i="7" s="1"/>
  <c r="O27" i="7"/>
  <c r="N27" i="7"/>
  <c r="M27" i="7"/>
  <c r="L27" i="7"/>
  <c r="P26" i="7"/>
  <c r="Q26" i="7" s="1"/>
  <c r="O26" i="7"/>
  <c r="N26" i="7"/>
  <c r="M26" i="7"/>
  <c r="L26" i="7"/>
  <c r="P25" i="7"/>
  <c r="Q25" i="7" s="1"/>
  <c r="O25" i="7"/>
  <c r="N25" i="7"/>
  <c r="M25" i="7"/>
  <c r="L25" i="7"/>
  <c r="P24" i="7"/>
  <c r="Q24" i="7" s="1"/>
  <c r="O24" i="7"/>
  <c r="N24" i="7"/>
  <c r="M24" i="7"/>
  <c r="L24" i="7"/>
  <c r="P23" i="7"/>
  <c r="Q23" i="7" s="1"/>
  <c r="O23" i="7"/>
  <c r="N23" i="7"/>
  <c r="M23" i="7"/>
  <c r="L23" i="7"/>
  <c r="P22" i="7"/>
  <c r="Q22" i="7" s="1"/>
  <c r="O22" i="7"/>
  <c r="N22" i="7"/>
  <c r="M22" i="7"/>
  <c r="L22" i="7"/>
  <c r="P21" i="7"/>
  <c r="Q21" i="7" s="1"/>
  <c r="O21" i="7"/>
  <c r="N21" i="7"/>
  <c r="M21" i="7"/>
  <c r="L21" i="7"/>
  <c r="P20" i="7"/>
  <c r="Q20" i="7" s="1"/>
  <c r="O20" i="7"/>
  <c r="N20" i="7"/>
  <c r="M20" i="7"/>
  <c r="L20" i="7"/>
  <c r="P19" i="7"/>
  <c r="Q19" i="7" s="1"/>
  <c r="O19" i="7"/>
  <c r="N19" i="7"/>
  <c r="M19" i="7"/>
  <c r="L19" i="7"/>
  <c r="P18" i="7"/>
  <c r="Q18" i="7" s="1"/>
  <c r="O18" i="7"/>
  <c r="N18" i="7"/>
  <c r="M18" i="7"/>
  <c r="L18" i="7"/>
  <c r="P17" i="7"/>
  <c r="Q17" i="7" s="1"/>
  <c r="O17" i="7"/>
  <c r="N17" i="7"/>
  <c r="M17" i="7"/>
  <c r="L17" i="7"/>
  <c r="P16" i="7"/>
  <c r="Q16" i="7" s="1"/>
  <c r="O16" i="7"/>
  <c r="N16" i="7"/>
  <c r="M16" i="7"/>
  <c r="L16" i="7"/>
  <c r="P15" i="7"/>
  <c r="Q15" i="7" s="1"/>
  <c r="O15" i="7"/>
  <c r="N15" i="7"/>
  <c r="M15" i="7"/>
  <c r="L15" i="7"/>
  <c r="P14" i="7"/>
  <c r="Q14" i="7" s="1"/>
  <c r="O14" i="7"/>
  <c r="N14" i="7"/>
  <c r="M14" i="7"/>
  <c r="L14" i="7"/>
  <c r="P13" i="7"/>
  <c r="Q13" i="7" s="1"/>
  <c r="O13" i="7"/>
  <c r="N13" i="7"/>
  <c r="M13" i="7"/>
  <c r="L13" i="7"/>
  <c r="P12" i="7"/>
  <c r="Q12" i="7" s="1"/>
  <c r="O12" i="7"/>
  <c r="N12" i="7"/>
  <c r="M12" i="7"/>
  <c r="L12" i="7"/>
  <c r="P11" i="7"/>
  <c r="Q11" i="7" s="1"/>
  <c r="O11" i="7"/>
  <c r="N11" i="7"/>
  <c r="M11" i="7"/>
  <c r="L11" i="7"/>
  <c r="P10" i="7"/>
  <c r="Q10" i="7" s="1"/>
  <c r="O10" i="7"/>
  <c r="N10" i="7"/>
  <c r="M10" i="7"/>
  <c r="L10" i="7"/>
  <c r="P9" i="7"/>
  <c r="Q9" i="7" s="1"/>
  <c r="O9" i="7"/>
  <c r="N9" i="7"/>
  <c r="M9" i="7"/>
  <c r="L9" i="7"/>
  <c r="P8" i="7"/>
  <c r="Q8" i="7" s="1"/>
  <c r="O8" i="7"/>
  <c r="N8" i="7"/>
  <c r="M8" i="7"/>
  <c r="L8" i="7"/>
  <c r="P7" i="7"/>
  <c r="Q7" i="7" s="1"/>
  <c r="O7" i="7"/>
  <c r="N7" i="7"/>
  <c r="M7" i="7"/>
  <c r="L7" i="7"/>
  <c r="P6" i="7"/>
  <c r="Q6" i="7" s="1"/>
  <c r="O6" i="7"/>
  <c r="N6" i="7"/>
  <c r="M6" i="7"/>
  <c r="L6" i="7"/>
  <c r="P5" i="7"/>
  <c r="Q5" i="7" s="1"/>
  <c r="O5" i="7"/>
  <c r="N5" i="7"/>
  <c r="M5" i="7"/>
  <c r="L5" i="7"/>
  <c r="P4" i="7"/>
  <c r="O4" i="7"/>
  <c r="F16" i="2" s="1"/>
  <c r="N4" i="7"/>
  <c r="F17" i="2" s="1"/>
  <c r="M4" i="7"/>
  <c r="F18" i="2" s="1"/>
  <c r="L4" i="7"/>
  <c r="F19" i="2" s="1"/>
  <c r="R50" i="7" l="1"/>
  <c r="R83" i="7"/>
  <c r="R86" i="7"/>
  <c r="R88" i="7"/>
  <c r="R89" i="7"/>
  <c r="R90" i="7"/>
  <c r="R18" i="7"/>
  <c r="R22" i="7"/>
  <c r="R24" i="7"/>
  <c r="R25" i="7"/>
  <c r="R82" i="7"/>
  <c r="R56" i="7"/>
  <c r="R59" i="7"/>
  <c r="Q4" i="7"/>
  <c r="D22" i="2" s="1"/>
  <c r="F15" i="2"/>
  <c r="F22" i="2" s="1"/>
  <c r="R8" i="7"/>
  <c r="R31" i="7"/>
  <c r="R49" i="7"/>
  <c r="R52" i="7"/>
  <c r="R72" i="7"/>
  <c r="R73" i="7"/>
  <c r="R94" i="7"/>
  <c r="R40" i="7"/>
  <c r="R41" i="7"/>
  <c r="R62" i="7"/>
  <c r="R16" i="7"/>
  <c r="R17" i="7"/>
  <c r="R32" i="7"/>
  <c r="R33" i="7"/>
  <c r="R34" i="7"/>
  <c r="R48" i="7"/>
  <c r="R57" i="7"/>
  <c r="R63" i="7"/>
  <c r="R64" i="7"/>
  <c r="R65" i="7"/>
  <c r="R66" i="7"/>
  <c r="R79" i="7"/>
  <c r="R80" i="7"/>
  <c r="R81" i="7"/>
  <c r="R96" i="7"/>
  <c r="R19" i="7"/>
  <c r="R4" i="7"/>
  <c r="R5" i="7"/>
  <c r="R12" i="7"/>
  <c r="R13" i="7"/>
  <c r="R20" i="7"/>
  <c r="R21" i="7"/>
  <c r="R28" i="7"/>
  <c r="R29" i="7"/>
  <c r="R36" i="7"/>
  <c r="R37" i="7"/>
  <c r="R44" i="7"/>
  <c r="R45" i="7"/>
  <c r="R53" i="7"/>
  <c r="R60" i="7"/>
  <c r="R61" i="7"/>
  <c r="R68" i="7"/>
  <c r="R69" i="7"/>
  <c r="R76" i="7"/>
  <c r="R77" i="7"/>
  <c r="R84" i="7"/>
  <c r="R85" i="7"/>
  <c r="R92" i="7"/>
  <c r="R93" i="7"/>
  <c r="R10" i="7"/>
  <c r="R11" i="7"/>
  <c r="R26" i="7"/>
  <c r="R27" i="7"/>
  <c r="R35" i="7"/>
  <c r="R42" i="7"/>
  <c r="R43" i="7"/>
  <c r="R51" i="7"/>
  <c r="R58" i="7"/>
  <c r="R67" i="7"/>
  <c r="R74" i="7"/>
  <c r="R75" i="7"/>
  <c r="R91" i="7"/>
  <c r="R6" i="7"/>
  <c r="R7" i="7"/>
  <c r="R14" i="7"/>
  <c r="R15" i="7"/>
  <c r="R23" i="7"/>
  <c r="R30" i="7"/>
  <c r="R38" i="7"/>
  <c r="R39" i="7"/>
  <c r="R46" i="7"/>
  <c r="R47" i="7"/>
  <c r="R54" i="7"/>
  <c r="R55" i="7"/>
  <c r="R70" i="7"/>
  <c r="R71" i="7"/>
  <c r="R78" i="7"/>
  <c r="R87" i="7"/>
  <c r="R95" i="7"/>
  <c r="R9" i="7"/>
  <c r="E25" i="2" l="1"/>
</calcChain>
</file>

<file path=xl/sharedStrings.xml><?xml version="1.0" encoding="utf-8"?>
<sst xmlns="http://schemas.openxmlformats.org/spreadsheetml/2006/main" count="1085" uniqueCount="127">
  <si>
    <t>Industry Name</t>
  </si>
  <si>
    <t>Average</t>
  </si>
  <si>
    <t>TTM</t>
  </si>
  <si>
    <t>Advertising</t>
  </si>
  <si>
    <t>Aerospace/Defense</t>
  </si>
  <si>
    <t>Air Transport</t>
  </si>
  <si>
    <t>Apparel</t>
  </si>
  <si>
    <t>Auto &amp; Truck</t>
  </si>
  <si>
    <t>Auto Parts</t>
  </si>
  <si>
    <t>Beverage (Alcoholic)</t>
  </si>
  <si>
    <t>Beverage (Soft)</t>
  </si>
  <si>
    <t>Broadcasting</t>
  </si>
  <si>
    <t>Building Materials</t>
  </si>
  <si>
    <t>Business &amp; Consumer Services</t>
  </si>
  <si>
    <t>Cable TV</t>
  </si>
  <si>
    <t>Chemical (Basic)</t>
  </si>
  <si>
    <t>Chemical (Diversified)</t>
  </si>
  <si>
    <t>Chemical (Specialty)</t>
  </si>
  <si>
    <t>Coal &amp; Related Energy</t>
  </si>
  <si>
    <t>Computer Services</t>
  </si>
  <si>
    <t>Computers/Peripherals</t>
  </si>
  <si>
    <t>Construction Supplies</t>
  </si>
  <si>
    <t>Construction</t>
  </si>
  <si>
    <t>Diversified</t>
  </si>
  <si>
    <t>Drugs (Biotechnology)</t>
  </si>
  <si>
    <t>Drugs (Pharmaceutical)</t>
  </si>
  <si>
    <t>Pharma &amp; Drugs</t>
  </si>
  <si>
    <t>Education</t>
  </si>
  <si>
    <t>Educational Services</t>
  </si>
  <si>
    <t>Electrical Equipment</t>
  </si>
  <si>
    <t>Electronics (Consumer &amp; Office)</t>
  </si>
  <si>
    <t>Electronics (General)</t>
  </si>
  <si>
    <t>Electronics</t>
  </si>
  <si>
    <t>Engineering/Construction</t>
  </si>
  <si>
    <t>Engineering</t>
  </si>
  <si>
    <t>Entertainment</t>
  </si>
  <si>
    <t>Environmental &amp; Waste Services</t>
  </si>
  <si>
    <t>Farming/Agriculture</t>
  </si>
  <si>
    <t>Food Processing</t>
  </si>
  <si>
    <t>Food Wholesalers</t>
  </si>
  <si>
    <t>Furn/Home Furnishings</t>
  </si>
  <si>
    <t>Healthcare Products</t>
  </si>
  <si>
    <t>Healthcare Support Services</t>
  </si>
  <si>
    <t>Healthcare Services</t>
  </si>
  <si>
    <t>Heathcare Information and Technology</t>
  </si>
  <si>
    <t>Homebuilding</t>
  </si>
  <si>
    <t>Hospitals/Healthcare Facilities</t>
  </si>
  <si>
    <t>Hotel/Gaming</t>
  </si>
  <si>
    <t>Heavy Construction</t>
  </si>
  <si>
    <t>Household Products</t>
  </si>
  <si>
    <t>Information Services</t>
  </si>
  <si>
    <t>Insurance (General)</t>
  </si>
  <si>
    <t>Insurance (Life)</t>
  </si>
  <si>
    <t>Insurance (Prop/Cas.)</t>
  </si>
  <si>
    <t>Investments &amp; Asset Management</t>
  </si>
  <si>
    <t>Investment Co.</t>
  </si>
  <si>
    <t>Machinery</t>
  </si>
  <si>
    <t>Metals &amp; Mining</t>
  </si>
  <si>
    <t>Office Equipment &amp; Services</t>
  </si>
  <si>
    <t>Oil/Gas (Integrated)</t>
  </si>
  <si>
    <t>Oil/Gas (Production and Exploration)</t>
  </si>
  <si>
    <t>Oil/Gas Distribution</t>
  </si>
  <si>
    <t>Oilfield Svcs/Equip.</t>
  </si>
  <si>
    <t>Packaging &amp; Container</t>
  </si>
  <si>
    <t>Paper/Forest Products</t>
  </si>
  <si>
    <t>Power</t>
  </si>
  <si>
    <t>Precious Metals</t>
  </si>
  <si>
    <t>Publishing &amp; Newspapers</t>
  </si>
  <si>
    <t>Publshing &amp; Newspapers</t>
  </si>
  <si>
    <t>R.E.I.T.</t>
  </si>
  <si>
    <t>Real Estate (Development)</t>
  </si>
  <si>
    <t>Real Estate (General/Diversified)</t>
  </si>
  <si>
    <t>Real Estate (Operations &amp; Services)</t>
  </si>
  <si>
    <t>Recreation</t>
  </si>
  <si>
    <t>Reinsurance</t>
  </si>
  <si>
    <t>Restaurant/Dining</t>
  </si>
  <si>
    <t>Restaurant</t>
  </si>
  <si>
    <t>Retail (Automotive)</t>
  </si>
  <si>
    <t>Retail (Building Supply)</t>
  </si>
  <si>
    <t>Retail (Distributors)</t>
  </si>
  <si>
    <t>Retail (General)</t>
  </si>
  <si>
    <t>Retail (Grocery and Food)</t>
  </si>
  <si>
    <t>Retail (Online)</t>
  </si>
  <si>
    <t>Retail (Internet)</t>
  </si>
  <si>
    <t>Retail (Special Lines)</t>
  </si>
  <si>
    <t>Rubber&amp; Tires</t>
  </si>
  <si>
    <t>Semiconductor</t>
  </si>
  <si>
    <t>Semiconductor Equip</t>
  </si>
  <si>
    <t>Shipbuilding &amp; Marine</t>
  </si>
  <si>
    <t>Shoe</t>
  </si>
  <si>
    <t>Software (Internet)</t>
  </si>
  <si>
    <t>Internet software and services</t>
  </si>
  <si>
    <t>Steel</t>
  </si>
  <si>
    <t>Telecom (Wireless)</t>
  </si>
  <si>
    <t>Telecom. Equipment</t>
  </si>
  <si>
    <t>Telecom. Services</t>
  </si>
  <si>
    <t>Tobacco</t>
  </si>
  <si>
    <t>Transportation</t>
  </si>
  <si>
    <t>Transportation (Railroads)</t>
  </si>
  <si>
    <t>Railroad</t>
  </si>
  <si>
    <t>Trucking</t>
  </si>
  <si>
    <t>Utility (General)</t>
  </si>
  <si>
    <t>Utility (Water)</t>
  </si>
  <si>
    <t>Industry:</t>
  </si>
  <si>
    <t>5-years Average</t>
  </si>
  <si>
    <t xml:space="preserve">Beverage </t>
  </si>
  <si>
    <t>Biotechnology</t>
  </si>
  <si>
    <t>Green &amp; Renewable Energy</t>
  </si>
  <si>
    <t>Software (System &amp; Application)</t>
  </si>
  <si>
    <t>Computer Software</t>
  </si>
  <si>
    <t>© 2015–2018 by Israel Association of Valuators and Financial Actuaries® (IAVFA®)</t>
  </si>
  <si>
    <t>WWW.IAVFA.COM</t>
  </si>
  <si>
    <t>IAVFA1020@GMAIL.COM</t>
  </si>
  <si>
    <t>Bank (Money Center)</t>
  </si>
  <si>
    <t>Banks (Regional)</t>
  </si>
  <si>
    <t>Brokerage &amp; Investment Banking</t>
  </si>
  <si>
    <t>Financial Svcs. (Non-bank &amp; Insurance)</t>
  </si>
  <si>
    <t>Bank</t>
  </si>
  <si>
    <t>Year</t>
  </si>
  <si>
    <t>NA</t>
  </si>
  <si>
    <t>Industry Average Effective Tax Rate</t>
  </si>
  <si>
    <t>Effective Tax Rate</t>
  </si>
  <si>
    <t>Effective Tax Rate:</t>
  </si>
  <si>
    <t>Effective Tax Rates:</t>
  </si>
  <si>
    <t>Single Effective Tax Rate:</t>
  </si>
  <si>
    <t>This is the effective tax rate, obtained by dividing the taxes paid by the taxable income as reported to the stockholders.                                                                                                            We would rather have used marginal tax rates, but these are not reported.</t>
  </si>
  <si>
    <t>ETR</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</si>
</sst>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charset val="177"/>
      <scheme val="minor"/>
    </font>
    <font>
      <sz val="11"/>
      <color theme="1"/>
      <name val="Calibri"/>
      <family val="2"/>
      <charset val="177"/>
      <scheme val="minor"/>
    </font>
    <font>
      <sz val="11"/>
      <color indexed="8"/>
      <name val="Arial"/>
      <family val="2"/>
      <charset val="177"/>
    </font>
    <font>
      <b/>
      <sz val="16"/>
      <color indexed="8"/>
      <name val="Arial"/>
      <family val="2"/>
    </font>
    <font>
      <sz val="10"/>
      <name val="Verdana"/>
      <family val="2"/>
    </font>
    <font>
      <u/>
      <sz val="11"/>
      <color theme="10"/>
      <name val="Calibri"/>
      <family val="2"/>
      <charset val="177"/>
      <scheme val="minor"/>
    </font>
    <font>
      <sz val="12"/>
      <color theme="1"/>
      <name val="Calibri"/>
      <family val="2"/>
      <scheme val="minor"/>
    </font>
    <font>
      <sz val="11"/>
      <color theme="1"/>
      <name val="Calibri"/>
      <family val="2"/>
      <scheme val="minor"/>
    </font>
    <font>
      <i/>
      <sz val="12"/>
      <name val="Calibri"/>
      <family val="2"/>
      <scheme val="minor"/>
    </font>
    <font>
      <b/>
      <sz val="12"/>
      <color theme="0"/>
      <name val="Arial"/>
      <family val="2"/>
    </font>
    <font>
      <b/>
      <i/>
      <sz val="10"/>
      <name val="Verdana"/>
      <family val="2"/>
    </font>
    <font>
      <b/>
      <u/>
      <sz val="11"/>
      <color theme="0"/>
      <name val="Arial"/>
      <family val="2"/>
    </font>
    <font>
      <b/>
      <sz val="22"/>
      <color indexed="8"/>
      <name val="Arial"/>
      <family val="2"/>
    </font>
    <font>
      <sz val="12"/>
      <color theme="1"/>
      <name val="Arial"/>
      <family val="2"/>
    </font>
    <font>
      <b/>
      <u/>
      <sz val="12"/>
      <color theme="0"/>
      <name val="Arial"/>
      <family val="2"/>
    </font>
    <font>
      <sz val="11"/>
      <color theme="1"/>
      <name val="Arial"/>
      <family val="2"/>
    </font>
    <font>
      <b/>
      <sz val="11"/>
      <color theme="1"/>
      <name val="Arial"/>
      <family val="2"/>
    </font>
    <font>
      <b/>
      <sz val="12"/>
      <color theme="1"/>
      <name val="Arial"/>
      <family val="2"/>
    </font>
    <font>
      <b/>
      <sz val="11"/>
      <color rgb="FF000000"/>
      <name val="Arial"/>
      <family val="2"/>
    </font>
    <font>
      <b/>
      <sz val="12"/>
      <color rgb="FFFF0000"/>
      <name val="Arial"/>
      <family val="2"/>
    </font>
    <font>
      <b/>
      <sz val="11"/>
      <name val="Arial"/>
      <family val="2"/>
    </font>
  </fonts>
  <fills count="9">
    <fill>
      <patternFill patternType="none"/>
    </fill>
    <fill>
      <patternFill patternType="gray125"/>
    </fill>
    <fill>
      <patternFill patternType="solid">
        <fgColor theme="0" tint="-0.14999847407452621"/>
        <bgColor theme="0" tint="-0.14999847407452621"/>
      </patternFill>
    </fill>
    <fill>
      <patternFill patternType="solid">
        <fgColor rgb="FFFFFF00"/>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5" fillId="0" borderId="0" applyNumberFormat="0" applyFill="0" applyBorder="0" applyAlignment="0" applyProtection="0"/>
    <xf numFmtId="0" fontId="1" fillId="0" borderId="0"/>
    <xf numFmtId="0" fontId="6"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0" fillId="0" borderId="0" xfId="0"/>
    <xf numFmtId="0" fontId="9" fillId="6" borderId="0" xfId="0" applyFont="1" applyFill="1" applyAlignment="1" applyProtection="1">
      <alignment horizontal="left" vertical="center" readingOrder="1"/>
    </xf>
    <xf numFmtId="0" fontId="9" fillId="0" borderId="0" xfId="0" applyFont="1" applyFill="1" applyAlignment="1" applyProtection="1">
      <alignment horizontal="left" vertical="center" readingOrder="1"/>
    </xf>
    <xf numFmtId="0" fontId="11" fillId="6" borderId="0" xfId="1" applyFont="1" applyFill="1" applyAlignment="1" applyProtection="1">
      <alignment horizontal="left" vertical="center" readingOrder="1"/>
    </xf>
    <xf numFmtId="0" fontId="3" fillId="0" borderId="0" xfId="0" applyFont="1" applyFill="1" applyAlignment="1" applyProtection="1"/>
    <xf numFmtId="0" fontId="13" fillId="0" borderId="0" xfId="0" applyFont="1" applyProtection="1"/>
    <xf numFmtId="0" fontId="14" fillId="0" borderId="0" xfId="1" applyFont="1" applyFill="1" applyAlignment="1" applyProtection="1">
      <alignment horizontal="left" vertical="center" readingOrder="1"/>
    </xf>
    <xf numFmtId="0" fontId="13" fillId="0" borderId="0" xfId="0" applyFont="1" applyFill="1" applyProtection="1"/>
    <xf numFmtId="0" fontId="15" fillId="0" borderId="0" xfId="0" applyFont="1" applyProtection="1"/>
    <xf numFmtId="0" fontId="15" fillId="0" borderId="0" xfId="0" applyFont="1" applyFill="1" applyProtection="1"/>
    <xf numFmtId="0" fontId="15" fillId="4" borderId="4" xfId="0" applyFont="1" applyFill="1" applyBorder="1" applyProtection="1"/>
    <xf numFmtId="0" fontId="15" fillId="4" borderId="5" xfId="0" applyFont="1" applyFill="1" applyBorder="1" applyProtection="1"/>
    <xf numFmtId="0" fontId="15" fillId="4" borderId="6" xfId="0" applyFont="1" applyFill="1" applyBorder="1" applyProtection="1"/>
    <xf numFmtId="0" fontId="15" fillId="4" borderId="0" xfId="0" applyFont="1" applyFill="1" applyProtection="1"/>
    <xf numFmtId="0" fontId="15" fillId="4" borderId="7" xfId="0" applyFont="1" applyFill="1" applyBorder="1" applyProtection="1"/>
    <xf numFmtId="0" fontId="15" fillId="4" borderId="0" xfId="0" applyFont="1" applyFill="1" applyBorder="1" applyProtection="1"/>
    <xf numFmtId="0" fontId="15" fillId="4" borderId="8" xfId="0" applyFont="1" applyFill="1" applyBorder="1" applyProtection="1"/>
    <xf numFmtId="0" fontId="15" fillId="0" borderId="0" xfId="0" applyFont="1" applyBorder="1" applyProtection="1"/>
    <xf numFmtId="0" fontId="15" fillId="4" borderId="0" xfId="0" applyFont="1" applyFill="1" applyBorder="1" applyAlignment="1" applyProtection="1">
      <alignment horizontal="center"/>
    </xf>
    <xf numFmtId="0" fontId="16" fillId="4" borderId="7" xfId="0" applyFont="1" applyFill="1" applyBorder="1" applyProtection="1"/>
    <xf numFmtId="0" fontId="17" fillId="4" borderId="0" xfId="0" applyFont="1" applyFill="1" applyBorder="1" applyProtection="1"/>
    <xf numFmtId="0" fontId="18" fillId="4" borderId="7" xfId="0" applyFont="1" applyFill="1" applyBorder="1" applyProtection="1"/>
    <xf numFmtId="0" fontId="15" fillId="4" borderId="9" xfId="0" applyFont="1" applyFill="1" applyBorder="1" applyProtection="1"/>
    <xf numFmtId="0" fontId="15" fillId="4" borderId="10" xfId="0" applyFont="1" applyFill="1" applyBorder="1" applyProtection="1"/>
    <xf numFmtId="0" fontId="15" fillId="4" borderId="11" xfId="0" applyFont="1" applyFill="1" applyBorder="1" applyProtection="1"/>
    <xf numFmtId="0" fontId="0" fillId="0" borderId="0" xfId="0" applyProtection="1">
      <protection locked="0"/>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10" fillId="0" borderId="1" xfId="0" applyFont="1" applyBorder="1" applyProtection="1">
      <protection locked="0"/>
    </xf>
    <xf numFmtId="0" fontId="10" fillId="0" borderId="1" xfId="0" applyFont="1" applyBorder="1" applyAlignment="1" applyProtection="1">
      <alignment horizontal="center"/>
      <protection locked="0"/>
    </xf>
    <xf numFmtId="0" fontId="8" fillId="0" borderId="2" xfId="3" applyFont="1" applyBorder="1" applyAlignment="1" applyProtection="1">
      <alignment horizontal="center"/>
      <protection locked="0"/>
    </xf>
    <xf numFmtId="0" fontId="8" fillId="0" borderId="2" xfId="3" applyFont="1" applyFill="1" applyBorder="1" applyAlignment="1" applyProtection="1">
      <alignment horizontal="center"/>
      <protection locked="0"/>
    </xf>
    <xf numFmtId="0" fontId="0" fillId="2" borderId="1" xfId="0" applyFont="1" applyFill="1" applyBorder="1" applyProtection="1">
      <protection locked="0"/>
    </xf>
    <xf numFmtId="0" fontId="0" fillId="0" borderId="1" xfId="0" applyFont="1" applyBorder="1" applyProtection="1">
      <protection locked="0"/>
    </xf>
    <xf numFmtId="0" fontId="7" fillId="0" borderId="0" xfId="0" applyFont="1" applyProtection="1">
      <protection locked="0"/>
    </xf>
    <xf numFmtId="0" fontId="0" fillId="7" borderId="1" xfId="0" applyFont="1" applyFill="1" applyBorder="1" applyProtection="1">
      <protection locked="0"/>
    </xf>
    <xf numFmtId="0" fontId="19" fillId="0" borderId="0" xfId="0" applyFont="1" applyFill="1" applyAlignment="1" applyProtection="1">
      <alignment horizontal="left" vertical="center" readingOrder="1"/>
    </xf>
    <xf numFmtId="0" fontId="16" fillId="4" borderId="0" xfId="0" applyFont="1" applyFill="1" applyBorder="1" applyProtection="1"/>
    <xf numFmtId="0" fontId="16" fillId="5" borderId="1" xfId="0" applyNumberFormat="1" applyFont="1" applyFill="1" applyBorder="1" applyAlignment="1" applyProtection="1">
      <alignment horizontal="center"/>
      <protection hidden="1"/>
    </xf>
    <xf numFmtId="0" fontId="0" fillId="7" borderId="0" xfId="0" applyFill="1" applyAlignment="1">
      <alignment horizontal="left"/>
    </xf>
    <xf numFmtId="2" fontId="0" fillId="7" borderId="0" xfId="0" applyNumberFormat="1" applyFill="1" applyAlignment="1">
      <alignment horizontal="left"/>
    </xf>
    <xf numFmtId="0" fontId="0" fillId="0" borderId="0" xfId="0" applyAlignment="1">
      <alignment horizontal="left"/>
    </xf>
    <xf numFmtId="2" fontId="0" fillId="0" borderId="0" xfId="0" applyNumberFormat="1" applyAlignment="1">
      <alignment horizontal="left"/>
    </xf>
    <xf numFmtId="10" fontId="16" fillId="5" borderId="1" xfId="8" applyNumberFormat="1" applyFont="1" applyFill="1" applyBorder="1" applyAlignment="1" applyProtection="1">
      <alignment horizontal="center"/>
      <protection hidden="1"/>
    </xf>
    <xf numFmtId="10" fontId="16" fillId="5" borderId="3" xfId="8" applyNumberFormat="1" applyFont="1" applyFill="1" applyBorder="1" applyAlignment="1" applyProtection="1">
      <alignment horizontal="center"/>
      <protection hidden="1"/>
    </xf>
    <xf numFmtId="10" fontId="0" fillId="2" borderId="1" xfId="8" applyNumberFormat="1" applyFont="1" applyFill="1" applyBorder="1" applyAlignment="1" applyProtection="1">
      <alignment horizontal="center"/>
      <protection locked="0"/>
    </xf>
    <xf numFmtId="10" fontId="0" fillId="0" borderId="1" xfId="8" applyNumberFormat="1" applyFont="1" applyBorder="1" applyAlignment="1" applyProtection="1">
      <alignment horizontal="center"/>
      <protection locked="0"/>
    </xf>
    <xf numFmtId="10" fontId="0" fillId="3" borderId="1" xfId="8" applyNumberFormat="1" applyFont="1" applyFill="1" applyBorder="1" applyAlignment="1" applyProtection="1">
      <alignment horizontal="center"/>
      <protection locked="0"/>
    </xf>
    <xf numFmtId="0" fontId="12" fillId="0" borderId="0" xfId="0" applyFont="1" applyFill="1" applyAlignment="1" applyProtection="1">
      <alignment horizontal="center"/>
    </xf>
    <xf numFmtId="0" fontId="20" fillId="8" borderId="4" xfId="0" applyFont="1" applyFill="1" applyBorder="1" applyAlignment="1" applyProtection="1">
      <alignment horizontal="left" vertical="center" wrapText="1"/>
    </xf>
    <xf numFmtId="0" fontId="20" fillId="8" borderId="5" xfId="0" applyFont="1" applyFill="1" applyBorder="1" applyAlignment="1" applyProtection="1">
      <alignment horizontal="left" vertical="center" wrapText="1"/>
    </xf>
    <xf numFmtId="0" fontId="20" fillId="8" borderId="6" xfId="0" applyFont="1" applyFill="1" applyBorder="1" applyAlignment="1" applyProtection="1">
      <alignment horizontal="left" vertical="center" wrapText="1"/>
    </xf>
    <xf numFmtId="0" fontId="20" fillId="8" borderId="7" xfId="0" applyFont="1" applyFill="1" applyBorder="1" applyAlignment="1" applyProtection="1">
      <alignment horizontal="left" vertical="center" wrapText="1"/>
    </xf>
    <xf numFmtId="0" fontId="20" fillId="8" borderId="0" xfId="0" applyFont="1" applyFill="1" applyBorder="1" applyAlignment="1" applyProtection="1">
      <alignment horizontal="left" vertical="center" wrapText="1"/>
    </xf>
    <xf numFmtId="0" fontId="20" fillId="8" borderId="8" xfId="0" applyFont="1" applyFill="1" applyBorder="1" applyAlignment="1" applyProtection="1">
      <alignment horizontal="left" vertical="center" wrapText="1"/>
    </xf>
    <xf numFmtId="0" fontId="20" fillId="8" borderId="9" xfId="0" applyFont="1" applyFill="1" applyBorder="1" applyAlignment="1" applyProtection="1">
      <alignment horizontal="left" vertical="center" wrapText="1"/>
    </xf>
    <xf numFmtId="0" fontId="20" fillId="8" borderId="10" xfId="0" applyFont="1" applyFill="1" applyBorder="1" applyAlignment="1" applyProtection="1">
      <alignment horizontal="left" vertical="center" wrapText="1"/>
    </xf>
    <xf numFmtId="0" fontId="20" fillId="8" borderId="11" xfId="0" applyFont="1" applyFill="1" applyBorder="1" applyAlignment="1" applyProtection="1">
      <alignment horizontal="left" vertical="center" wrapText="1"/>
    </xf>
  </cellXfs>
  <cellStyles count="9">
    <cellStyle name="Hyperlink" xfId="1" builtinId="8"/>
    <cellStyle name="Normal" xfId="0" builtinId="0"/>
    <cellStyle name="Normal 2" xfId="2"/>
    <cellStyle name="Normal 2 2" xfId="3"/>
    <cellStyle name="Normal 3" xfId="4"/>
    <cellStyle name="Percent" xfId="8" builtinId="5"/>
    <cellStyle name="Percent 2" xfId="6"/>
    <cellStyle name="Percent 3" xfId="7"/>
    <cellStyle name="Percent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93" dropStyle="combo" dx="16" fmlaLink="ETR!$A$97" fmlaRange="ETR!$A$4:$A$96"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25</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43775"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11</xdr:row>
          <xdr:rowOff>85725</xdr:rowOff>
        </xdr:from>
        <xdr:to>
          <xdr:col>4</xdr:col>
          <xdr:colOff>504825</xdr:colOff>
          <xdr:row>13</xdr:row>
          <xdr:rowOff>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twoCellAnchor editAs="oneCell">
    <xdr:from>
      <xdr:col>1</xdr:col>
      <xdr:colOff>28575</xdr:colOff>
      <xdr:row>1</xdr:row>
      <xdr:rowOff>133349</xdr:rowOff>
    </xdr:from>
    <xdr:to>
      <xdr:col>4</xdr:col>
      <xdr:colOff>100064</xdr:colOff>
      <xdr:row>9</xdr:row>
      <xdr:rowOff>123824</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33374"/>
          <a:ext cx="3071864"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iavfa.com/" TargetMode="External"/><Relationship Id="rId7" Type="http://schemas.openxmlformats.org/officeDocument/2006/relationships/ctrlProp" Target="../ctrlProps/ctrlProp1.xml"/><Relationship Id="rId2" Type="http://schemas.openxmlformats.org/officeDocument/2006/relationships/hyperlink" Target="mailto:IAVFA1020@GMAIL.COM" TargetMode="External"/><Relationship Id="rId1" Type="http://schemas.openxmlformats.org/officeDocument/2006/relationships/hyperlink" Target="http://www.iavfa.com/"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hyperlink" Target="mailto:IAVFA10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91"/>
  <sheetViews>
    <sheetView topLeftCell="XFD1" zoomScale="60" zoomScaleNormal="60" workbookViewId="0">
      <selection sqref="A1:XFD1048576"/>
    </sheetView>
  </sheetViews>
  <sheetFormatPr defaultColWidth="0" defaultRowHeight="15" customHeight="1"/>
  <cols>
    <col min="1" max="16384" width="14.7109375" style="1" hidden="1"/>
  </cols>
  <sheetData>
    <row r="1" spans="1:19" ht="15" customHeight="1">
      <c r="A1" s="26"/>
      <c r="B1" s="27">
        <v>43105</v>
      </c>
      <c r="C1" s="28"/>
      <c r="D1" s="27">
        <v>42740</v>
      </c>
      <c r="E1" s="28"/>
      <c r="F1" s="27">
        <v>42374</v>
      </c>
      <c r="G1" s="28"/>
      <c r="H1" s="27">
        <v>42009</v>
      </c>
      <c r="I1" s="28"/>
      <c r="J1" s="27">
        <v>41644</v>
      </c>
      <c r="K1" s="29"/>
      <c r="L1" s="29"/>
      <c r="M1" s="29"/>
      <c r="N1" s="29"/>
      <c r="O1" s="29"/>
      <c r="P1" s="29"/>
      <c r="Q1" s="29"/>
      <c r="R1" s="26"/>
      <c r="S1" s="26"/>
    </row>
    <row r="2" spans="1:19" ht="15" customHeight="1">
      <c r="A2" s="26"/>
      <c r="B2" s="28">
        <v>2017</v>
      </c>
      <c r="C2" s="28"/>
      <c r="D2" s="28">
        <v>2016</v>
      </c>
      <c r="E2" s="28"/>
      <c r="F2" s="28">
        <v>2015</v>
      </c>
      <c r="G2" s="28"/>
      <c r="H2" s="28">
        <v>2014</v>
      </c>
      <c r="I2" s="28"/>
      <c r="J2" s="28">
        <v>2013</v>
      </c>
      <c r="K2" s="26"/>
      <c r="L2" s="26"/>
      <c r="M2" s="26"/>
      <c r="N2" s="26"/>
      <c r="O2" s="26"/>
      <c r="P2" s="26"/>
      <c r="Q2" s="26"/>
      <c r="R2" s="26"/>
      <c r="S2" s="26"/>
    </row>
    <row r="3" spans="1:19" ht="15" customHeight="1">
      <c r="A3" s="30" t="s">
        <v>0</v>
      </c>
      <c r="B3" s="31" t="s">
        <v>126</v>
      </c>
      <c r="C3" s="30" t="s">
        <v>0</v>
      </c>
      <c r="D3" s="31" t="s">
        <v>126</v>
      </c>
      <c r="E3" s="30" t="s">
        <v>0</v>
      </c>
      <c r="F3" s="31" t="s">
        <v>126</v>
      </c>
      <c r="G3" s="30" t="s">
        <v>0</v>
      </c>
      <c r="H3" s="31" t="s">
        <v>126</v>
      </c>
      <c r="I3" s="30" t="s">
        <v>0</v>
      </c>
      <c r="J3" s="31" t="s">
        <v>126</v>
      </c>
      <c r="K3" s="32"/>
      <c r="L3" s="32">
        <v>2013</v>
      </c>
      <c r="M3" s="32">
        <v>2014</v>
      </c>
      <c r="N3" s="32">
        <v>2015</v>
      </c>
      <c r="O3" s="32">
        <v>2016</v>
      </c>
      <c r="P3" s="32">
        <v>2107</v>
      </c>
      <c r="Q3" s="33" t="s">
        <v>2</v>
      </c>
      <c r="R3" s="33" t="s">
        <v>1</v>
      </c>
    </row>
    <row r="4" spans="1:19" ht="15" customHeight="1">
      <c r="A4" s="34" t="s">
        <v>3</v>
      </c>
      <c r="B4" s="47">
        <v>6.3760095037404457E-2</v>
      </c>
      <c r="C4" s="34" t="s">
        <v>3</v>
      </c>
      <c r="D4" s="47">
        <v>5.0960682E-2</v>
      </c>
      <c r="E4" s="34" t="s">
        <v>3</v>
      </c>
      <c r="F4" s="47">
        <v>3.902880098913019E-2</v>
      </c>
      <c r="G4" s="34" t="s">
        <v>3</v>
      </c>
      <c r="H4" s="47">
        <v>4.1255844108818475E-2</v>
      </c>
      <c r="I4" s="34" t="s">
        <v>3</v>
      </c>
      <c r="J4" s="47">
        <v>1.7725805472577977E-2</v>
      </c>
      <c r="K4" s="26">
        <v>1</v>
      </c>
      <c r="L4" s="49">
        <f>J4</f>
        <v>1.7725805472577977E-2</v>
      </c>
      <c r="M4" s="49">
        <f>H4</f>
        <v>4.1255844108818475E-2</v>
      </c>
      <c r="N4" s="49">
        <f>F4</f>
        <v>3.902880098913019E-2</v>
      </c>
      <c r="O4" s="49">
        <f>D4</f>
        <v>5.0960682E-2</v>
      </c>
      <c r="P4" s="49">
        <f>B4</f>
        <v>6.3760095037404457E-2</v>
      </c>
      <c r="Q4" s="49">
        <f>P4</f>
        <v>6.3760095037404457E-2</v>
      </c>
      <c r="R4" s="49">
        <f>AVERAGE(L4:P4)</f>
        <v>4.2546245521586222E-2</v>
      </c>
    </row>
    <row r="5" spans="1:19" ht="15" customHeight="1">
      <c r="A5" s="35" t="s">
        <v>4</v>
      </c>
      <c r="B5" s="48">
        <v>0.11593115752074766</v>
      </c>
      <c r="C5" s="35" t="s">
        <v>4</v>
      </c>
      <c r="D5" s="48">
        <v>0.10855493200000001</v>
      </c>
      <c r="E5" s="35" t="s">
        <v>4</v>
      </c>
      <c r="F5" s="48">
        <v>0.13510566978781169</v>
      </c>
      <c r="G5" s="35" t="s">
        <v>4</v>
      </c>
      <c r="H5" s="48">
        <v>0.14868524506481648</v>
      </c>
      <c r="I5" s="35" t="s">
        <v>4</v>
      </c>
      <c r="J5" s="48">
        <v>0.26808521135534302</v>
      </c>
      <c r="K5" s="36">
        <v>2</v>
      </c>
      <c r="L5" s="49">
        <f t="shared" ref="L5:L68" si="0">J5</f>
        <v>0.26808521135534302</v>
      </c>
      <c r="M5" s="49">
        <f t="shared" ref="M5:M68" si="1">H5</f>
        <v>0.14868524506481648</v>
      </c>
      <c r="N5" s="49">
        <f t="shared" ref="N5:N68" si="2">F5</f>
        <v>0.13510566978781169</v>
      </c>
      <c r="O5" s="49">
        <f t="shared" ref="O5:O68" si="3">D5</f>
        <v>0.10855493200000001</v>
      </c>
      <c r="P5" s="49">
        <f t="shared" ref="P5:P68" si="4">B5</f>
        <v>0.11593115752074766</v>
      </c>
      <c r="Q5" s="49">
        <f t="shared" ref="Q5:Q68" si="5">P5</f>
        <v>0.11593115752074766</v>
      </c>
      <c r="R5" s="49">
        <f t="shared" ref="R5:R68" si="6">AVERAGE(L5:P5)</f>
        <v>0.15527244314574379</v>
      </c>
    </row>
    <row r="6" spans="1:19" ht="15" customHeight="1">
      <c r="A6" s="34" t="s">
        <v>5</v>
      </c>
      <c r="B6" s="47">
        <v>0.24573304105918398</v>
      </c>
      <c r="C6" s="34" t="s">
        <v>5</v>
      </c>
      <c r="D6" s="47">
        <v>0.22986886200000001</v>
      </c>
      <c r="E6" s="34" t="s">
        <v>5</v>
      </c>
      <c r="F6" s="47">
        <v>0.18336819101634216</v>
      </c>
      <c r="G6" s="34" t="s">
        <v>5</v>
      </c>
      <c r="H6" s="47">
        <v>0.18707532442494418</v>
      </c>
      <c r="I6" s="34" t="s">
        <v>5</v>
      </c>
      <c r="J6" s="47">
        <v>3.4643818602600067E-2</v>
      </c>
      <c r="K6" s="26">
        <v>3</v>
      </c>
      <c r="L6" s="49">
        <f t="shared" si="0"/>
        <v>3.4643818602600067E-2</v>
      </c>
      <c r="M6" s="49">
        <f t="shared" si="1"/>
        <v>0.18707532442494418</v>
      </c>
      <c r="N6" s="49">
        <f t="shared" si="2"/>
        <v>0.18336819101634216</v>
      </c>
      <c r="O6" s="49">
        <f t="shared" si="3"/>
        <v>0.22986886200000001</v>
      </c>
      <c r="P6" s="49">
        <f t="shared" si="4"/>
        <v>0.24573304105918398</v>
      </c>
      <c r="Q6" s="49">
        <f t="shared" si="5"/>
        <v>0.24573304105918398</v>
      </c>
      <c r="R6" s="49">
        <f t="shared" si="6"/>
        <v>0.17613784742061406</v>
      </c>
    </row>
    <row r="7" spans="1:19" ht="15" customHeight="1">
      <c r="A7" s="35" t="s">
        <v>6</v>
      </c>
      <c r="B7" s="48">
        <v>0.10353056352637234</v>
      </c>
      <c r="C7" s="35" t="s">
        <v>6</v>
      </c>
      <c r="D7" s="48">
        <v>0.109533254</v>
      </c>
      <c r="E7" s="35" t="s">
        <v>6</v>
      </c>
      <c r="F7" s="48">
        <v>0.13842069086642023</v>
      </c>
      <c r="G7" s="35" t="s">
        <v>6</v>
      </c>
      <c r="H7" s="48">
        <v>0.11157533165757168</v>
      </c>
      <c r="I7" s="35" t="s">
        <v>6</v>
      </c>
      <c r="J7" s="48">
        <v>0.25767971189006017</v>
      </c>
      <c r="K7" s="36">
        <v>4</v>
      </c>
      <c r="L7" s="49">
        <f t="shared" si="0"/>
        <v>0.25767971189006017</v>
      </c>
      <c r="M7" s="49">
        <f t="shared" si="1"/>
        <v>0.11157533165757168</v>
      </c>
      <c r="N7" s="49">
        <f t="shared" si="2"/>
        <v>0.13842069086642023</v>
      </c>
      <c r="O7" s="49">
        <f t="shared" si="3"/>
        <v>0.109533254</v>
      </c>
      <c r="P7" s="49">
        <f t="shared" si="4"/>
        <v>0.10353056352637234</v>
      </c>
      <c r="Q7" s="49">
        <f t="shared" si="5"/>
        <v>0.10353056352637234</v>
      </c>
      <c r="R7" s="49">
        <f t="shared" si="6"/>
        <v>0.14414791038808489</v>
      </c>
    </row>
    <row r="8" spans="1:19" ht="15" customHeight="1">
      <c r="A8" s="34" t="s">
        <v>7</v>
      </c>
      <c r="B8" s="47">
        <v>8.1453012046274129E-2</v>
      </c>
      <c r="C8" s="34" t="s">
        <v>7</v>
      </c>
      <c r="D8" s="47">
        <v>8.1379333999999998E-2</v>
      </c>
      <c r="E8" s="34" t="s">
        <v>7</v>
      </c>
      <c r="F8" s="47">
        <v>8.0059929327874646E-2</v>
      </c>
      <c r="G8" s="34" t="s">
        <v>7</v>
      </c>
      <c r="H8" s="47">
        <v>4.4525801969233288E-2</v>
      </c>
      <c r="I8" s="34" t="s">
        <v>7</v>
      </c>
      <c r="J8" s="47">
        <v>-2.0058768872062736E-2</v>
      </c>
      <c r="K8" s="26">
        <v>5</v>
      </c>
      <c r="L8" s="49">
        <f t="shared" si="0"/>
        <v>-2.0058768872062736E-2</v>
      </c>
      <c r="M8" s="49">
        <f t="shared" si="1"/>
        <v>4.4525801969233288E-2</v>
      </c>
      <c r="N8" s="49">
        <f t="shared" si="2"/>
        <v>8.0059929327874646E-2</v>
      </c>
      <c r="O8" s="49">
        <f t="shared" si="3"/>
        <v>8.1379333999999998E-2</v>
      </c>
      <c r="P8" s="49">
        <f t="shared" si="4"/>
        <v>8.1453012046274129E-2</v>
      </c>
      <c r="Q8" s="49">
        <f t="shared" si="5"/>
        <v>8.1453012046274129E-2</v>
      </c>
      <c r="R8" s="49">
        <f t="shared" si="6"/>
        <v>5.3471861694263864E-2</v>
      </c>
    </row>
    <row r="9" spans="1:19" ht="15" customHeight="1">
      <c r="A9" s="35" t="s">
        <v>8</v>
      </c>
      <c r="B9" s="48">
        <v>7.7057357521061021E-2</v>
      </c>
      <c r="C9" s="35" t="s">
        <v>8</v>
      </c>
      <c r="D9" s="48">
        <v>0.103995087</v>
      </c>
      <c r="E9" s="35" t="s">
        <v>8</v>
      </c>
      <c r="F9" s="48">
        <v>9.6443244143630022E-2</v>
      </c>
      <c r="G9" s="35" t="s">
        <v>8</v>
      </c>
      <c r="H9" s="48">
        <v>0.11052868620618322</v>
      </c>
      <c r="I9" s="35" t="s">
        <v>8</v>
      </c>
      <c r="J9" s="48">
        <v>9.8892335119727545E-2</v>
      </c>
      <c r="K9" s="36">
        <v>6</v>
      </c>
      <c r="L9" s="49">
        <f t="shared" si="0"/>
        <v>9.8892335119727545E-2</v>
      </c>
      <c r="M9" s="49">
        <f t="shared" si="1"/>
        <v>0.11052868620618322</v>
      </c>
      <c r="N9" s="49">
        <f t="shared" si="2"/>
        <v>9.6443244143630022E-2</v>
      </c>
      <c r="O9" s="49">
        <f t="shared" si="3"/>
        <v>0.103995087</v>
      </c>
      <c r="P9" s="49">
        <f t="shared" si="4"/>
        <v>7.7057357521061021E-2</v>
      </c>
      <c r="Q9" s="49">
        <f t="shared" si="5"/>
        <v>7.7057357521061021E-2</v>
      </c>
      <c r="R9" s="49">
        <f t="shared" si="6"/>
        <v>9.7383341998120362E-2</v>
      </c>
    </row>
    <row r="10" spans="1:19" ht="15" customHeight="1">
      <c r="A10" s="34" t="s">
        <v>113</v>
      </c>
      <c r="B10" s="47">
        <v>0.27312354766981001</v>
      </c>
      <c r="C10" s="34" t="s">
        <v>113</v>
      </c>
      <c r="D10" s="47">
        <v>0.27899119999999999</v>
      </c>
      <c r="E10" s="34" t="s">
        <v>113</v>
      </c>
      <c r="F10" s="47">
        <v>0.25820371903544548</v>
      </c>
      <c r="G10" s="34" t="s">
        <v>113</v>
      </c>
      <c r="H10" s="47">
        <v>0.26426462013873053</v>
      </c>
      <c r="I10" s="34" t="s">
        <v>117</v>
      </c>
      <c r="J10" s="47" t="s">
        <v>119</v>
      </c>
      <c r="K10" s="26">
        <v>7</v>
      </c>
      <c r="L10" s="49" t="str">
        <f t="shared" si="0"/>
        <v>NA</v>
      </c>
      <c r="M10" s="49">
        <f t="shared" si="1"/>
        <v>0.26426462013873053</v>
      </c>
      <c r="N10" s="49">
        <f t="shared" si="2"/>
        <v>0.25820371903544548</v>
      </c>
      <c r="O10" s="49">
        <f t="shared" si="3"/>
        <v>0.27899119999999999</v>
      </c>
      <c r="P10" s="49">
        <f t="shared" si="4"/>
        <v>0.27312354766981001</v>
      </c>
      <c r="Q10" s="49">
        <f t="shared" si="5"/>
        <v>0.27312354766981001</v>
      </c>
      <c r="R10" s="49">
        <f t="shared" si="6"/>
        <v>0.26864577171099652</v>
      </c>
    </row>
    <row r="11" spans="1:19" ht="15" customHeight="1">
      <c r="A11" s="35" t="s">
        <v>114</v>
      </c>
      <c r="B11" s="48">
        <v>0.25565607267300849</v>
      </c>
      <c r="C11" s="35" t="s">
        <v>114</v>
      </c>
      <c r="D11" s="48">
        <v>0.25425123199999999</v>
      </c>
      <c r="E11" s="35" t="s">
        <v>114</v>
      </c>
      <c r="F11" s="48">
        <v>0.24111701778667294</v>
      </c>
      <c r="G11" s="35" t="s">
        <v>114</v>
      </c>
      <c r="H11" s="48">
        <v>0.20659546709235022</v>
      </c>
      <c r="I11" s="35" t="s">
        <v>114</v>
      </c>
      <c r="J11" s="48" t="s">
        <v>119</v>
      </c>
      <c r="K11" s="36">
        <v>8</v>
      </c>
      <c r="L11" s="49" t="str">
        <f t="shared" si="0"/>
        <v>NA</v>
      </c>
      <c r="M11" s="49">
        <f t="shared" si="1"/>
        <v>0.20659546709235022</v>
      </c>
      <c r="N11" s="49">
        <f t="shared" si="2"/>
        <v>0.24111701778667294</v>
      </c>
      <c r="O11" s="49">
        <f t="shared" si="3"/>
        <v>0.25425123199999999</v>
      </c>
      <c r="P11" s="49">
        <f t="shared" si="4"/>
        <v>0.25565607267300849</v>
      </c>
      <c r="Q11" s="49">
        <f t="shared" si="5"/>
        <v>0.25565607267300849</v>
      </c>
      <c r="R11" s="49">
        <f t="shared" si="6"/>
        <v>0.23940494738800791</v>
      </c>
    </row>
    <row r="12" spans="1:19" ht="15" customHeight="1">
      <c r="A12" s="34" t="s">
        <v>9</v>
      </c>
      <c r="B12" s="47">
        <v>0.10117669234934104</v>
      </c>
      <c r="C12" s="34" t="s">
        <v>9</v>
      </c>
      <c r="D12" s="47">
        <v>0.108611294</v>
      </c>
      <c r="E12" s="34" t="s">
        <v>9</v>
      </c>
      <c r="F12" s="47">
        <v>0.11284594665612448</v>
      </c>
      <c r="G12" s="34" t="s">
        <v>9</v>
      </c>
      <c r="H12" s="47">
        <v>8.5379531017121604E-2</v>
      </c>
      <c r="I12" s="34" t="s">
        <v>9</v>
      </c>
      <c r="J12" s="47">
        <v>0.29699414385335793</v>
      </c>
      <c r="K12" s="26">
        <v>9</v>
      </c>
      <c r="L12" s="49">
        <f t="shared" si="0"/>
        <v>0.29699414385335793</v>
      </c>
      <c r="M12" s="49">
        <f t="shared" si="1"/>
        <v>8.5379531017121604E-2</v>
      </c>
      <c r="N12" s="49">
        <f t="shared" si="2"/>
        <v>0.11284594665612448</v>
      </c>
      <c r="O12" s="49">
        <f t="shared" si="3"/>
        <v>0.108611294</v>
      </c>
      <c r="P12" s="49">
        <f t="shared" si="4"/>
        <v>0.10117669234934104</v>
      </c>
      <c r="Q12" s="49">
        <f t="shared" si="5"/>
        <v>0.10117669234934104</v>
      </c>
      <c r="R12" s="49">
        <f t="shared" si="6"/>
        <v>0.141001521575189</v>
      </c>
    </row>
    <row r="13" spans="1:19" ht="15" customHeight="1">
      <c r="A13" s="35" t="s">
        <v>10</v>
      </c>
      <c r="B13" s="48">
        <v>6.4107167600850154E-2</v>
      </c>
      <c r="C13" s="35" t="s">
        <v>10</v>
      </c>
      <c r="D13" s="48">
        <v>5.8678472000000002E-2</v>
      </c>
      <c r="E13" s="35" t="s">
        <v>10</v>
      </c>
      <c r="F13" s="48">
        <v>5.9741905565752318E-2</v>
      </c>
      <c r="G13" s="35" t="s">
        <v>10</v>
      </c>
      <c r="H13" s="48">
        <v>5.5528610977067301E-2</v>
      </c>
      <c r="I13" s="35" t="s">
        <v>105</v>
      </c>
      <c r="J13" s="48">
        <v>2.1133679166417054E-3</v>
      </c>
      <c r="K13" s="36">
        <v>10</v>
      </c>
      <c r="L13" s="49">
        <f t="shared" si="0"/>
        <v>2.1133679166417054E-3</v>
      </c>
      <c r="M13" s="49">
        <f t="shared" si="1"/>
        <v>5.5528610977067301E-2</v>
      </c>
      <c r="N13" s="49">
        <f t="shared" si="2"/>
        <v>5.9741905565752318E-2</v>
      </c>
      <c r="O13" s="49">
        <f t="shared" si="3"/>
        <v>5.8678472000000002E-2</v>
      </c>
      <c r="P13" s="49">
        <f t="shared" si="4"/>
        <v>6.4107167600850154E-2</v>
      </c>
      <c r="Q13" s="49">
        <f t="shared" si="5"/>
        <v>6.4107167600850154E-2</v>
      </c>
      <c r="R13" s="49">
        <f t="shared" si="6"/>
        <v>4.8033904812062302E-2</v>
      </c>
    </row>
    <row r="14" spans="1:19" ht="15" customHeight="1">
      <c r="A14" s="34" t="s">
        <v>11</v>
      </c>
      <c r="B14" s="47">
        <v>0.17175695245909475</v>
      </c>
      <c r="C14" s="34" t="s">
        <v>11</v>
      </c>
      <c r="D14" s="47">
        <v>0.18542485</v>
      </c>
      <c r="E14" s="34" t="s">
        <v>11</v>
      </c>
      <c r="F14" s="47">
        <v>0.21200324936721729</v>
      </c>
      <c r="G14" s="34" t="s">
        <v>11</v>
      </c>
      <c r="H14" s="47">
        <v>0.18336237544029496</v>
      </c>
      <c r="I14" s="34" t="s">
        <v>11</v>
      </c>
      <c r="J14" s="47">
        <v>0.20374777562592447</v>
      </c>
      <c r="K14" s="26">
        <v>11</v>
      </c>
      <c r="L14" s="49">
        <f t="shared" si="0"/>
        <v>0.20374777562592447</v>
      </c>
      <c r="M14" s="49">
        <f t="shared" si="1"/>
        <v>0.18336237544029496</v>
      </c>
      <c r="N14" s="49">
        <f t="shared" si="2"/>
        <v>0.21200324936721729</v>
      </c>
      <c r="O14" s="49">
        <f t="shared" si="3"/>
        <v>0.18542485</v>
      </c>
      <c r="P14" s="49">
        <f t="shared" si="4"/>
        <v>0.17175695245909475</v>
      </c>
      <c r="Q14" s="49">
        <f t="shared" si="5"/>
        <v>0.17175695245909475</v>
      </c>
      <c r="R14" s="49">
        <f t="shared" si="6"/>
        <v>0.19125904057850629</v>
      </c>
    </row>
    <row r="15" spans="1:19" ht="15" customHeight="1">
      <c r="A15" s="35" t="s">
        <v>115</v>
      </c>
      <c r="B15" s="48">
        <v>0.14564429909608287</v>
      </c>
      <c r="C15" s="35" t="s">
        <v>115</v>
      </c>
      <c r="D15" s="48">
        <v>0.13586009700000001</v>
      </c>
      <c r="E15" s="35" t="s">
        <v>115</v>
      </c>
      <c r="F15" s="48">
        <v>0.18150705683897825</v>
      </c>
      <c r="G15" s="35" t="s">
        <v>115</v>
      </c>
      <c r="H15" s="48">
        <v>0.13990534017442258</v>
      </c>
      <c r="I15" s="35" t="s">
        <v>115</v>
      </c>
      <c r="J15" s="48" t="s">
        <v>119</v>
      </c>
      <c r="K15" s="36">
        <v>12</v>
      </c>
      <c r="L15" s="49" t="str">
        <f t="shared" si="0"/>
        <v>NA</v>
      </c>
      <c r="M15" s="49">
        <f t="shared" si="1"/>
        <v>0.13990534017442258</v>
      </c>
      <c r="N15" s="49">
        <f t="shared" si="2"/>
        <v>0.18150705683897825</v>
      </c>
      <c r="O15" s="49">
        <f t="shared" si="3"/>
        <v>0.13586009700000001</v>
      </c>
      <c r="P15" s="49">
        <f t="shared" si="4"/>
        <v>0.14564429909608287</v>
      </c>
      <c r="Q15" s="49">
        <f t="shared" si="5"/>
        <v>0.14564429909608287</v>
      </c>
      <c r="R15" s="49">
        <f t="shared" si="6"/>
        <v>0.15072919827737094</v>
      </c>
    </row>
    <row r="16" spans="1:19" ht="15" customHeight="1">
      <c r="A16" s="34" t="s">
        <v>12</v>
      </c>
      <c r="B16" s="47">
        <v>0.23339012132209069</v>
      </c>
      <c r="C16" s="34" t="s">
        <v>12</v>
      </c>
      <c r="D16" s="47">
        <v>0.23391235099999999</v>
      </c>
      <c r="E16" s="34" t="s">
        <v>12</v>
      </c>
      <c r="F16" s="47">
        <v>0.22428583592462303</v>
      </c>
      <c r="G16" s="34" t="s">
        <v>12</v>
      </c>
      <c r="H16" s="47">
        <v>0.17453570766086121</v>
      </c>
      <c r="I16" s="34" t="s">
        <v>12</v>
      </c>
      <c r="J16" s="47">
        <v>0.16597826781265146</v>
      </c>
      <c r="K16" s="26">
        <v>13</v>
      </c>
      <c r="L16" s="49">
        <f t="shared" si="0"/>
        <v>0.16597826781265146</v>
      </c>
      <c r="M16" s="49">
        <f t="shared" si="1"/>
        <v>0.17453570766086121</v>
      </c>
      <c r="N16" s="49">
        <f t="shared" si="2"/>
        <v>0.22428583592462303</v>
      </c>
      <c r="O16" s="49">
        <f t="shared" si="3"/>
        <v>0.23391235099999999</v>
      </c>
      <c r="P16" s="49">
        <f t="shared" si="4"/>
        <v>0.23339012132209069</v>
      </c>
      <c r="Q16" s="49">
        <f t="shared" si="5"/>
        <v>0.23339012132209069</v>
      </c>
      <c r="R16" s="49">
        <f t="shared" si="6"/>
        <v>0.2064204567440453</v>
      </c>
    </row>
    <row r="17" spans="1:18" ht="15" customHeight="1">
      <c r="A17" s="35" t="s">
        <v>13</v>
      </c>
      <c r="B17" s="48">
        <v>0.11094720271203293</v>
      </c>
      <c r="C17" s="35" t="s">
        <v>13</v>
      </c>
      <c r="D17" s="48">
        <v>0.12605431</v>
      </c>
      <c r="E17" s="35" t="s">
        <v>13</v>
      </c>
      <c r="F17" s="48">
        <v>0.13758611010286939</v>
      </c>
      <c r="G17" s="35" t="s">
        <v>13</v>
      </c>
      <c r="H17" s="48">
        <v>0.13297234373415506</v>
      </c>
      <c r="I17" s="35" t="s">
        <v>13</v>
      </c>
      <c r="J17" s="48">
        <v>0.13596020798404532</v>
      </c>
      <c r="K17" s="36">
        <v>14</v>
      </c>
      <c r="L17" s="49">
        <f t="shared" si="0"/>
        <v>0.13596020798404532</v>
      </c>
      <c r="M17" s="49">
        <f t="shared" si="1"/>
        <v>0.13297234373415506</v>
      </c>
      <c r="N17" s="49">
        <f t="shared" si="2"/>
        <v>0.13758611010286939</v>
      </c>
      <c r="O17" s="49">
        <f t="shared" si="3"/>
        <v>0.12605431</v>
      </c>
      <c r="P17" s="49">
        <f t="shared" si="4"/>
        <v>0.11094720271203293</v>
      </c>
      <c r="Q17" s="49">
        <f t="shared" si="5"/>
        <v>0.11094720271203293</v>
      </c>
      <c r="R17" s="49">
        <f t="shared" si="6"/>
        <v>0.12870403490662055</v>
      </c>
    </row>
    <row r="18" spans="1:18" ht="15" customHeight="1">
      <c r="A18" s="34" t="s">
        <v>14</v>
      </c>
      <c r="B18" s="47">
        <v>0.22230071874417964</v>
      </c>
      <c r="C18" s="34" t="s">
        <v>14</v>
      </c>
      <c r="D18" s="47">
        <v>0.202843211</v>
      </c>
      <c r="E18" s="34" t="s">
        <v>14</v>
      </c>
      <c r="F18" s="47">
        <v>0.17187276741437107</v>
      </c>
      <c r="G18" s="34" t="s">
        <v>14</v>
      </c>
      <c r="H18" s="47">
        <v>0.21177261623957128</v>
      </c>
      <c r="I18" s="34" t="s">
        <v>14</v>
      </c>
      <c r="J18" s="47">
        <v>5.6220311271996002E-3</v>
      </c>
      <c r="K18" s="26">
        <v>15</v>
      </c>
      <c r="L18" s="49">
        <f t="shared" si="0"/>
        <v>5.6220311271996002E-3</v>
      </c>
      <c r="M18" s="49">
        <f t="shared" si="1"/>
        <v>0.21177261623957128</v>
      </c>
      <c r="N18" s="49">
        <f t="shared" si="2"/>
        <v>0.17187276741437107</v>
      </c>
      <c r="O18" s="49">
        <f t="shared" si="3"/>
        <v>0.202843211</v>
      </c>
      <c r="P18" s="49">
        <f t="shared" si="4"/>
        <v>0.22230071874417964</v>
      </c>
      <c r="Q18" s="49">
        <f t="shared" si="5"/>
        <v>0.22230071874417964</v>
      </c>
      <c r="R18" s="49">
        <f t="shared" si="6"/>
        <v>0.16288226890506433</v>
      </c>
    </row>
    <row r="19" spans="1:18" ht="15" customHeight="1">
      <c r="A19" s="35" t="s">
        <v>15</v>
      </c>
      <c r="B19" s="48">
        <v>9.7560990895872418E-2</v>
      </c>
      <c r="C19" s="35" t="s">
        <v>15</v>
      </c>
      <c r="D19" s="48">
        <v>7.7064702999999998E-2</v>
      </c>
      <c r="E19" s="35" t="s">
        <v>15</v>
      </c>
      <c r="F19" s="48">
        <v>8.2427024442259786E-2</v>
      </c>
      <c r="G19" s="35" t="s">
        <v>15</v>
      </c>
      <c r="H19" s="48">
        <v>0.10880941090725084</v>
      </c>
      <c r="I19" s="35" t="s">
        <v>15</v>
      </c>
      <c r="J19" s="48">
        <v>0.21533812319962523</v>
      </c>
      <c r="K19" s="36">
        <v>16</v>
      </c>
      <c r="L19" s="49">
        <f t="shared" si="0"/>
        <v>0.21533812319962523</v>
      </c>
      <c r="M19" s="49">
        <f t="shared" si="1"/>
        <v>0.10880941090725084</v>
      </c>
      <c r="N19" s="49">
        <f t="shared" si="2"/>
        <v>8.2427024442259786E-2</v>
      </c>
      <c r="O19" s="49">
        <f t="shared" si="3"/>
        <v>7.7064702999999998E-2</v>
      </c>
      <c r="P19" s="49">
        <f t="shared" si="4"/>
        <v>9.7560990895872418E-2</v>
      </c>
      <c r="Q19" s="49">
        <f t="shared" si="5"/>
        <v>9.7560990895872418E-2</v>
      </c>
      <c r="R19" s="49">
        <f t="shared" si="6"/>
        <v>0.11624005048900166</v>
      </c>
    </row>
    <row r="20" spans="1:18" ht="15" customHeight="1">
      <c r="A20" s="34" t="s">
        <v>16</v>
      </c>
      <c r="B20" s="47">
        <v>0.11655015340305118</v>
      </c>
      <c r="C20" s="34" t="s">
        <v>16</v>
      </c>
      <c r="D20" s="47">
        <v>6.5923463000000002E-2</v>
      </c>
      <c r="E20" s="34" t="s">
        <v>16</v>
      </c>
      <c r="F20" s="47">
        <v>0.1835449741739662</v>
      </c>
      <c r="G20" s="34" t="s">
        <v>16</v>
      </c>
      <c r="H20" s="47">
        <v>0.22469345860093221</v>
      </c>
      <c r="I20" s="34" t="s">
        <v>16</v>
      </c>
      <c r="J20" s="47">
        <v>0.21669409533404516</v>
      </c>
      <c r="K20" s="26">
        <v>17</v>
      </c>
      <c r="L20" s="49">
        <f t="shared" si="0"/>
        <v>0.21669409533404516</v>
      </c>
      <c r="M20" s="49">
        <f t="shared" si="1"/>
        <v>0.22469345860093221</v>
      </c>
      <c r="N20" s="49">
        <f t="shared" si="2"/>
        <v>0.1835449741739662</v>
      </c>
      <c r="O20" s="49">
        <f t="shared" si="3"/>
        <v>6.5923463000000002E-2</v>
      </c>
      <c r="P20" s="49">
        <f t="shared" si="4"/>
        <v>0.11655015340305118</v>
      </c>
      <c r="Q20" s="49">
        <f t="shared" si="5"/>
        <v>0.11655015340305118</v>
      </c>
      <c r="R20" s="49">
        <f t="shared" si="6"/>
        <v>0.16148122890239894</v>
      </c>
    </row>
    <row r="21" spans="1:18" ht="15" customHeight="1">
      <c r="A21" s="35" t="s">
        <v>17</v>
      </c>
      <c r="B21" s="48">
        <v>9.6445497066591945E-2</v>
      </c>
      <c r="C21" s="35" t="s">
        <v>17</v>
      </c>
      <c r="D21" s="48">
        <v>9.5849198999999996E-2</v>
      </c>
      <c r="E21" s="35" t="s">
        <v>17</v>
      </c>
      <c r="F21" s="48">
        <v>8.4506865941821344E-2</v>
      </c>
      <c r="G21" s="35" t="s">
        <v>17</v>
      </c>
      <c r="H21" s="48">
        <v>0.11163054612253184</v>
      </c>
      <c r="I21" s="35" t="s">
        <v>17</v>
      </c>
      <c r="J21" s="48">
        <v>0.20184982021819045</v>
      </c>
      <c r="K21" s="36">
        <v>18</v>
      </c>
      <c r="L21" s="49">
        <f t="shared" si="0"/>
        <v>0.20184982021819045</v>
      </c>
      <c r="M21" s="49">
        <f t="shared" si="1"/>
        <v>0.11163054612253184</v>
      </c>
      <c r="N21" s="49">
        <f t="shared" si="2"/>
        <v>8.4506865941821344E-2</v>
      </c>
      <c r="O21" s="49">
        <f t="shared" si="3"/>
        <v>9.5849198999999996E-2</v>
      </c>
      <c r="P21" s="49">
        <f t="shared" si="4"/>
        <v>9.6445497066591945E-2</v>
      </c>
      <c r="Q21" s="49">
        <f t="shared" si="5"/>
        <v>9.6445497066591945E-2</v>
      </c>
      <c r="R21" s="49">
        <f t="shared" si="6"/>
        <v>0.11805638566982712</v>
      </c>
    </row>
    <row r="22" spans="1:18" ht="15" customHeight="1">
      <c r="A22" s="34" t="s">
        <v>18</v>
      </c>
      <c r="B22" s="47">
        <v>4.9422142800713907E-2</v>
      </c>
      <c r="C22" s="34" t="s">
        <v>18</v>
      </c>
      <c r="D22" s="47">
        <v>4.8198499999999997E-3</v>
      </c>
      <c r="E22" s="34" t="s">
        <v>18</v>
      </c>
      <c r="F22" s="47">
        <v>9.4544133197912109E-3</v>
      </c>
      <c r="G22" s="34" t="s">
        <v>18</v>
      </c>
      <c r="H22" s="47">
        <v>9.9072329399867726E-3</v>
      </c>
      <c r="I22" s="34" t="s">
        <v>18</v>
      </c>
      <c r="J22" s="47">
        <v>7.1023526182147884E-2</v>
      </c>
      <c r="K22" s="26">
        <v>19</v>
      </c>
      <c r="L22" s="49">
        <f t="shared" si="0"/>
        <v>7.1023526182147884E-2</v>
      </c>
      <c r="M22" s="49">
        <f t="shared" si="1"/>
        <v>9.9072329399867726E-3</v>
      </c>
      <c r="N22" s="49">
        <f t="shared" si="2"/>
        <v>9.4544133197912109E-3</v>
      </c>
      <c r="O22" s="49">
        <f t="shared" si="3"/>
        <v>4.8198499999999997E-3</v>
      </c>
      <c r="P22" s="49">
        <f t="shared" si="4"/>
        <v>4.9422142800713907E-2</v>
      </c>
      <c r="Q22" s="49">
        <f t="shared" si="5"/>
        <v>4.9422142800713907E-2</v>
      </c>
      <c r="R22" s="49">
        <f t="shared" si="6"/>
        <v>2.8925433048527953E-2</v>
      </c>
    </row>
    <row r="23" spans="1:18" ht="15" customHeight="1">
      <c r="A23" s="35" t="s">
        <v>19</v>
      </c>
      <c r="B23" s="48">
        <v>9.3989879226364606E-2</v>
      </c>
      <c r="C23" s="35" t="s">
        <v>19</v>
      </c>
      <c r="D23" s="48">
        <v>0.111806872</v>
      </c>
      <c r="E23" s="35" t="s">
        <v>19</v>
      </c>
      <c r="F23" s="48">
        <v>0.12842132552187907</v>
      </c>
      <c r="G23" s="35" t="s">
        <v>19</v>
      </c>
      <c r="H23" s="48">
        <v>0.10478175200198619</v>
      </c>
      <c r="I23" s="35" t="s">
        <v>19</v>
      </c>
      <c r="J23" s="48">
        <v>0.10806272631484096</v>
      </c>
      <c r="K23" s="36">
        <v>20</v>
      </c>
      <c r="L23" s="49">
        <f t="shared" si="0"/>
        <v>0.10806272631484096</v>
      </c>
      <c r="M23" s="49">
        <f t="shared" si="1"/>
        <v>0.10478175200198619</v>
      </c>
      <c r="N23" s="49">
        <f t="shared" si="2"/>
        <v>0.12842132552187907</v>
      </c>
      <c r="O23" s="49">
        <f t="shared" si="3"/>
        <v>0.111806872</v>
      </c>
      <c r="P23" s="49">
        <f t="shared" si="4"/>
        <v>9.3989879226364606E-2</v>
      </c>
      <c r="Q23" s="49">
        <f t="shared" si="5"/>
        <v>9.3989879226364606E-2</v>
      </c>
      <c r="R23" s="49">
        <f t="shared" si="6"/>
        <v>0.10941251101301416</v>
      </c>
    </row>
    <row r="24" spans="1:18" ht="15" customHeight="1">
      <c r="A24" s="34" t="s">
        <v>20</v>
      </c>
      <c r="B24" s="47">
        <v>5.0338366458315402E-2</v>
      </c>
      <c r="C24" s="34" t="s">
        <v>20</v>
      </c>
      <c r="D24" s="47">
        <v>5.6798409000000001E-2</v>
      </c>
      <c r="E24" s="34" t="s">
        <v>20</v>
      </c>
      <c r="F24" s="47">
        <v>5.4754132087781675E-2</v>
      </c>
      <c r="G24" s="34" t="s">
        <v>20</v>
      </c>
      <c r="H24" s="47">
        <v>7.3535430386069842E-2</v>
      </c>
      <c r="I24" s="34" t="s">
        <v>20</v>
      </c>
      <c r="J24" s="47">
        <v>8.8388972076713035E-2</v>
      </c>
      <c r="K24" s="26">
        <v>21</v>
      </c>
      <c r="L24" s="49">
        <f t="shared" si="0"/>
        <v>8.8388972076713035E-2</v>
      </c>
      <c r="M24" s="49">
        <f t="shared" si="1"/>
        <v>7.3535430386069842E-2</v>
      </c>
      <c r="N24" s="49">
        <f t="shared" si="2"/>
        <v>5.4754132087781675E-2</v>
      </c>
      <c r="O24" s="49">
        <f t="shared" si="3"/>
        <v>5.6798409000000001E-2</v>
      </c>
      <c r="P24" s="49">
        <f t="shared" si="4"/>
        <v>5.0338366458315402E-2</v>
      </c>
      <c r="Q24" s="49">
        <f t="shared" si="5"/>
        <v>5.0338366458315402E-2</v>
      </c>
      <c r="R24" s="49">
        <f t="shared" si="6"/>
        <v>6.4763062001775992E-2</v>
      </c>
    </row>
    <row r="25" spans="1:18" ht="15" customHeight="1">
      <c r="A25" s="35" t="s">
        <v>21</v>
      </c>
      <c r="B25" s="48">
        <v>0.17357517942673328</v>
      </c>
      <c r="C25" s="35" t="s">
        <v>21</v>
      </c>
      <c r="D25" s="48">
        <v>0.18444152999999999</v>
      </c>
      <c r="E25" s="35" t="s">
        <v>21</v>
      </c>
      <c r="F25" s="48">
        <v>0.16999538226642713</v>
      </c>
      <c r="G25" s="35" t="s">
        <v>21</v>
      </c>
      <c r="H25" s="48">
        <v>0.16281716529248516</v>
      </c>
      <c r="I25" s="35" t="s">
        <v>22</v>
      </c>
      <c r="J25" s="48">
        <v>0.22699538579586032</v>
      </c>
      <c r="K25" s="36">
        <v>22</v>
      </c>
      <c r="L25" s="49">
        <f t="shared" si="0"/>
        <v>0.22699538579586032</v>
      </c>
      <c r="M25" s="49">
        <f t="shared" si="1"/>
        <v>0.16281716529248516</v>
      </c>
      <c r="N25" s="49">
        <f t="shared" si="2"/>
        <v>0.16999538226642713</v>
      </c>
      <c r="O25" s="49">
        <f t="shared" si="3"/>
        <v>0.18444152999999999</v>
      </c>
      <c r="P25" s="49">
        <f t="shared" si="4"/>
        <v>0.17357517942673328</v>
      </c>
      <c r="Q25" s="49">
        <f t="shared" si="5"/>
        <v>0.17357517942673328</v>
      </c>
      <c r="R25" s="49">
        <f t="shared" si="6"/>
        <v>0.18356492855630116</v>
      </c>
    </row>
    <row r="26" spans="1:18" ht="15" customHeight="1">
      <c r="A26" s="34" t="s">
        <v>23</v>
      </c>
      <c r="B26" s="47">
        <v>0.12089177599225004</v>
      </c>
      <c r="C26" s="34" t="s">
        <v>23</v>
      </c>
      <c r="D26" s="47">
        <v>0.115501218</v>
      </c>
      <c r="E26" s="34" t="s">
        <v>23</v>
      </c>
      <c r="F26" s="47">
        <v>0.15203014489121522</v>
      </c>
      <c r="G26" s="34" t="s">
        <v>23</v>
      </c>
      <c r="H26" s="47">
        <v>0.13962602999340906</v>
      </c>
      <c r="I26" s="34" t="s">
        <v>23</v>
      </c>
      <c r="J26" s="47">
        <v>5.7080887142753389E-2</v>
      </c>
      <c r="K26" s="26">
        <v>23</v>
      </c>
      <c r="L26" s="49">
        <f t="shared" si="0"/>
        <v>5.7080887142753389E-2</v>
      </c>
      <c r="M26" s="49">
        <f t="shared" si="1"/>
        <v>0.13962602999340906</v>
      </c>
      <c r="N26" s="49">
        <f t="shared" si="2"/>
        <v>0.15203014489121522</v>
      </c>
      <c r="O26" s="49">
        <f t="shared" si="3"/>
        <v>0.115501218</v>
      </c>
      <c r="P26" s="49">
        <f t="shared" si="4"/>
        <v>0.12089177599225004</v>
      </c>
      <c r="Q26" s="49">
        <f t="shared" si="5"/>
        <v>0.12089177599225004</v>
      </c>
      <c r="R26" s="49">
        <f t="shared" si="6"/>
        <v>0.11702601120392556</v>
      </c>
    </row>
    <row r="27" spans="1:18" ht="15" customHeight="1">
      <c r="A27" s="35" t="s">
        <v>24</v>
      </c>
      <c r="B27" s="48">
        <v>1.3631845747389628E-2</v>
      </c>
      <c r="C27" s="35" t="s">
        <v>24</v>
      </c>
      <c r="D27" s="48">
        <v>1.4428309E-2</v>
      </c>
      <c r="E27" s="35" t="s">
        <v>24</v>
      </c>
      <c r="F27" s="48">
        <v>1.7991601932452458E-2</v>
      </c>
      <c r="G27" s="35" t="s">
        <v>24</v>
      </c>
      <c r="H27" s="48">
        <v>1.4821044937276671E-2</v>
      </c>
      <c r="I27" s="35" t="s">
        <v>106</v>
      </c>
      <c r="J27" s="48">
        <v>0.27051666367458155</v>
      </c>
      <c r="K27" s="36">
        <v>24</v>
      </c>
      <c r="L27" s="49">
        <f t="shared" si="0"/>
        <v>0.27051666367458155</v>
      </c>
      <c r="M27" s="49">
        <f t="shared" si="1"/>
        <v>1.4821044937276671E-2</v>
      </c>
      <c r="N27" s="49">
        <f t="shared" si="2"/>
        <v>1.7991601932452458E-2</v>
      </c>
      <c r="O27" s="49">
        <f t="shared" si="3"/>
        <v>1.4428309E-2</v>
      </c>
      <c r="P27" s="49">
        <f t="shared" si="4"/>
        <v>1.3631845747389628E-2</v>
      </c>
      <c r="Q27" s="49">
        <f t="shared" si="5"/>
        <v>1.3631845747389628E-2</v>
      </c>
      <c r="R27" s="49">
        <f t="shared" si="6"/>
        <v>6.6277893058340059E-2</v>
      </c>
    </row>
    <row r="28" spans="1:18" ht="15" customHeight="1">
      <c r="A28" s="34" t="s">
        <v>25</v>
      </c>
      <c r="B28" s="47">
        <v>2.1132187170676182E-2</v>
      </c>
      <c r="C28" s="34" t="s">
        <v>25</v>
      </c>
      <c r="D28" s="47">
        <v>2.5448828999999999E-2</v>
      </c>
      <c r="E28" s="34" t="s">
        <v>25</v>
      </c>
      <c r="F28" s="47">
        <v>3.8995497453940813E-2</v>
      </c>
      <c r="G28" s="34" t="s">
        <v>25</v>
      </c>
      <c r="H28" s="47">
        <v>4.5834728008504473E-2</v>
      </c>
      <c r="I28" s="34" t="s">
        <v>26</v>
      </c>
      <c r="J28" s="47">
        <v>0.21146137426344858</v>
      </c>
      <c r="K28" s="26">
        <v>25</v>
      </c>
      <c r="L28" s="49">
        <f t="shared" si="0"/>
        <v>0.21146137426344858</v>
      </c>
      <c r="M28" s="49">
        <f t="shared" si="1"/>
        <v>4.5834728008504473E-2</v>
      </c>
      <c r="N28" s="49">
        <f t="shared" si="2"/>
        <v>3.8995497453940813E-2</v>
      </c>
      <c r="O28" s="49">
        <f t="shared" si="3"/>
        <v>2.5448828999999999E-2</v>
      </c>
      <c r="P28" s="49">
        <f t="shared" si="4"/>
        <v>2.1132187170676182E-2</v>
      </c>
      <c r="Q28" s="49">
        <f t="shared" si="5"/>
        <v>2.1132187170676182E-2</v>
      </c>
      <c r="R28" s="49">
        <f t="shared" si="6"/>
        <v>6.8574523179314006E-2</v>
      </c>
    </row>
    <row r="29" spans="1:18" ht="15" customHeight="1">
      <c r="A29" s="35" t="s">
        <v>27</v>
      </c>
      <c r="B29" s="48">
        <v>8.2412864708489367E-2</v>
      </c>
      <c r="C29" s="35" t="s">
        <v>27</v>
      </c>
      <c r="D29" s="48">
        <v>9.2901995000000001E-2</v>
      </c>
      <c r="E29" s="35" t="s">
        <v>27</v>
      </c>
      <c r="F29" s="48">
        <v>0.12050631948234385</v>
      </c>
      <c r="G29" s="35" t="s">
        <v>27</v>
      </c>
      <c r="H29" s="48">
        <v>0.12179649065921713</v>
      </c>
      <c r="I29" s="35" t="s">
        <v>28</v>
      </c>
      <c r="J29" s="48">
        <v>0.10424180210488966</v>
      </c>
      <c r="K29" s="36">
        <v>26</v>
      </c>
      <c r="L29" s="49">
        <f t="shared" si="0"/>
        <v>0.10424180210488966</v>
      </c>
      <c r="M29" s="49">
        <f t="shared" si="1"/>
        <v>0.12179649065921713</v>
      </c>
      <c r="N29" s="49">
        <f t="shared" si="2"/>
        <v>0.12050631948234385</v>
      </c>
      <c r="O29" s="49">
        <f t="shared" si="3"/>
        <v>9.2901995000000001E-2</v>
      </c>
      <c r="P29" s="49">
        <f t="shared" si="4"/>
        <v>8.2412864708489367E-2</v>
      </c>
      <c r="Q29" s="49">
        <f t="shared" si="5"/>
        <v>8.2412864708489367E-2</v>
      </c>
      <c r="R29" s="49">
        <f t="shared" si="6"/>
        <v>0.10437189439098801</v>
      </c>
    </row>
    <row r="30" spans="1:18" ht="15" customHeight="1">
      <c r="A30" s="34" t="s">
        <v>29</v>
      </c>
      <c r="B30" s="47">
        <v>5.0604905083211298E-2</v>
      </c>
      <c r="C30" s="34" t="s">
        <v>29</v>
      </c>
      <c r="D30" s="47">
        <v>5.8680823E-2</v>
      </c>
      <c r="E30" s="34" t="s">
        <v>29</v>
      </c>
      <c r="F30" s="47">
        <v>6.5793380739677859E-2</v>
      </c>
      <c r="G30" s="34" t="s">
        <v>29</v>
      </c>
      <c r="H30" s="47">
        <v>5.9903418821178035E-2</v>
      </c>
      <c r="I30" s="34" t="s">
        <v>29</v>
      </c>
      <c r="J30" s="47">
        <v>0.19678253598463996</v>
      </c>
      <c r="K30" s="26">
        <v>27</v>
      </c>
      <c r="L30" s="49">
        <f t="shared" si="0"/>
        <v>0.19678253598463996</v>
      </c>
      <c r="M30" s="49">
        <f t="shared" si="1"/>
        <v>5.9903418821178035E-2</v>
      </c>
      <c r="N30" s="49">
        <f t="shared" si="2"/>
        <v>6.5793380739677859E-2</v>
      </c>
      <c r="O30" s="49">
        <f t="shared" si="3"/>
        <v>5.8680823E-2</v>
      </c>
      <c r="P30" s="49">
        <f t="shared" si="4"/>
        <v>5.0604905083211298E-2</v>
      </c>
      <c r="Q30" s="49">
        <f t="shared" si="5"/>
        <v>5.0604905083211298E-2</v>
      </c>
      <c r="R30" s="49">
        <f t="shared" si="6"/>
        <v>8.6353012725741446E-2</v>
      </c>
    </row>
    <row r="31" spans="1:18" ht="15" customHeight="1">
      <c r="A31" s="35" t="s">
        <v>30</v>
      </c>
      <c r="B31" s="48">
        <v>5.9802847456957048E-2</v>
      </c>
      <c r="C31" s="35" t="s">
        <v>30</v>
      </c>
      <c r="D31" s="48">
        <v>3.8059151999999999E-2</v>
      </c>
      <c r="E31" s="35" t="s">
        <v>30</v>
      </c>
      <c r="F31" s="48">
        <v>9.7093227700109086E-2</v>
      </c>
      <c r="G31" s="35" t="s">
        <v>30</v>
      </c>
      <c r="H31" s="48">
        <v>4.5028614866267504E-2</v>
      </c>
      <c r="I31" s="35" t="s">
        <v>30</v>
      </c>
      <c r="J31" s="48">
        <v>0.13014513926850152</v>
      </c>
      <c r="K31" s="36">
        <v>28</v>
      </c>
      <c r="L31" s="49">
        <f t="shared" si="0"/>
        <v>0.13014513926850152</v>
      </c>
      <c r="M31" s="49">
        <f t="shared" si="1"/>
        <v>4.5028614866267504E-2</v>
      </c>
      <c r="N31" s="49">
        <f t="shared" si="2"/>
        <v>9.7093227700109086E-2</v>
      </c>
      <c r="O31" s="49">
        <f t="shared" si="3"/>
        <v>3.8059151999999999E-2</v>
      </c>
      <c r="P31" s="49">
        <f t="shared" si="4"/>
        <v>5.9802847456957048E-2</v>
      </c>
      <c r="Q31" s="49">
        <f t="shared" si="5"/>
        <v>5.9802847456957048E-2</v>
      </c>
      <c r="R31" s="49">
        <f t="shared" si="6"/>
        <v>7.4025796258367027E-2</v>
      </c>
    </row>
    <row r="32" spans="1:18" ht="15" customHeight="1">
      <c r="A32" s="34" t="s">
        <v>31</v>
      </c>
      <c r="B32" s="47">
        <v>8.3375294121082216E-2</v>
      </c>
      <c r="C32" s="34" t="s">
        <v>31</v>
      </c>
      <c r="D32" s="47">
        <v>8.8485489000000001E-2</v>
      </c>
      <c r="E32" s="34" t="s">
        <v>31</v>
      </c>
      <c r="F32" s="47">
        <v>9.4734471974730033E-2</v>
      </c>
      <c r="G32" s="34" t="s">
        <v>31</v>
      </c>
      <c r="H32" s="47">
        <v>8.638280866258119E-2</v>
      </c>
      <c r="I32" s="34" t="s">
        <v>32</v>
      </c>
      <c r="J32" s="47">
        <v>0.20179337903993719</v>
      </c>
      <c r="K32" s="26">
        <v>29</v>
      </c>
      <c r="L32" s="49">
        <f t="shared" si="0"/>
        <v>0.20179337903993719</v>
      </c>
      <c r="M32" s="49">
        <f t="shared" si="1"/>
        <v>8.638280866258119E-2</v>
      </c>
      <c r="N32" s="49">
        <f t="shared" si="2"/>
        <v>9.4734471974730033E-2</v>
      </c>
      <c r="O32" s="49">
        <f t="shared" si="3"/>
        <v>8.8485489000000001E-2</v>
      </c>
      <c r="P32" s="49">
        <f t="shared" si="4"/>
        <v>8.3375294121082216E-2</v>
      </c>
      <c r="Q32" s="49">
        <f t="shared" si="5"/>
        <v>8.3375294121082216E-2</v>
      </c>
      <c r="R32" s="49">
        <f t="shared" si="6"/>
        <v>0.11095428855966613</v>
      </c>
    </row>
    <row r="33" spans="1:18" ht="15" customHeight="1">
      <c r="A33" s="35" t="s">
        <v>33</v>
      </c>
      <c r="B33" s="48">
        <v>0.13370796063260443</v>
      </c>
      <c r="C33" s="35" t="s">
        <v>33</v>
      </c>
      <c r="D33" s="48">
        <v>0.15150987299999999</v>
      </c>
      <c r="E33" s="35" t="s">
        <v>33</v>
      </c>
      <c r="F33" s="48">
        <v>0.11631153893255201</v>
      </c>
      <c r="G33" s="35" t="s">
        <v>33</v>
      </c>
      <c r="H33" s="48">
        <v>0.14183410154155945</v>
      </c>
      <c r="I33" s="35" t="s">
        <v>34</v>
      </c>
      <c r="J33" s="48">
        <v>0.1474954362456892</v>
      </c>
      <c r="K33" s="36">
        <v>30</v>
      </c>
      <c r="L33" s="49">
        <f t="shared" si="0"/>
        <v>0.1474954362456892</v>
      </c>
      <c r="M33" s="49">
        <f t="shared" si="1"/>
        <v>0.14183410154155945</v>
      </c>
      <c r="N33" s="49">
        <f t="shared" si="2"/>
        <v>0.11631153893255201</v>
      </c>
      <c r="O33" s="49">
        <f t="shared" si="3"/>
        <v>0.15150987299999999</v>
      </c>
      <c r="P33" s="49">
        <f t="shared" si="4"/>
        <v>0.13370796063260443</v>
      </c>
      <c r="Q33" s="49">
        <f t="shared" si="5"/>
        <v>0.13370796063260443</v>
      </c>
      <c r="R33" s="49">
        <f t="shared" si="6"/>
        <v>0.13817178207048103</v>
      </c>
    </row>
    <row r="34" spans="1:18" ht="15" customHeight="1">
      <c r="A34" s="34" t="s">
        <v>35</v>
      </c>
      <c r="B34" s="47">
        <v>5.4484884133859358E-2</v>
      </c>
      <c r="C34" s="34" t="s">
        <v>35</v>
      </c>
      <c r="D34" s="47">
        <v>5.4961688000000002E-2</v>
      </c>
      <c r="E34" s="34" t="s">
        <v>35</v>
      </c>
      <c r="F34" s="47">
        <v>3.2527413792811509E-2</v>
      </c>
      <c r="G34" s="34" t="s">
        <v>35</v>
      </c>
      <c r="H34" s="47">
        <v>4.1134541458658531E-2</v>
      </c>
      <c r="I34" s="34" t="s">
        <v>35</v>
      </c>
      <c r="J34" s="47">
        <v>0.10819676811452474</v>
      </c>
      <c r="K34" s="26">
        <v>31</v>
      </c>
      <c r="L34" s="49">
        <f t="shared" si="0"/>
        <v>0.10819676811452474</v>
      </c>
      <c r="M34" s="49">
        <f t="shared" si="1"/>
        <v>4.1134541458658531E-2</v>
      </c>
      <c r="N34" s="49">
        <f t="shared" si="2"/>
        <v>3.2527413792811509E-2</v>
      </c>
      <c r="O34" s="49">
        <f t="shared" si="3"/>
        <v>5.4961688000000002E-2</v>
      </c>
      <c r="P34" s="49">
        <f t="shared" si="4"/>
        <v>5.4484884133859358E-2</v>
      </c>
      <c r="Q34" s="49">
        <f t="shared" si="5"/>
        <v>5.4484884133859358E-2</v>
      </c>
      <c r="R34" s="49">
        <f t="shared" si="6"/>
        <v>5.8261059099970834E-2</v>
      </c>
    </row>
    <row r="35" spans="1:18" ht="15" customHeight="1">
      <c r="A35" s="35" t="s">
        <v>36</v>
      </c>
      <c r="B35" s="48">
        <v>4.4506467120786625E-2</v>
      </c>
      <c r="C35" s="35" t="s">
        <v>36</v>
      </c>
      <c r="D35" s="48">
        <v>5.0661097000000002E-2</v>
      </c>
      <c r="E35" s="35" t="s">
        <v>36</v>
      </c>
      <c r="F35" s="48">
        <v>7.4870291397079472E-2</v>
      </c>
      <c r="G35" s="35" t="s">
        <v>36</v>
      </c>
      <c r="H35" s="48">
        <v>6.3139266821961443E-2</v>
      </c>
      <c r="I35" s="35" t="s">
        <v>36</v>
      </c>
      <c r="J35" s="48">
        <v>0.11433747277372275</v>
      </c>
      <c r="K35" s="36">
        <v>32</v>
      </c>
      <c r="L35" s="49">
        <f t="shared" si="0"/>
        <v>0.11433747277372275</v>
      </c>
      <c r="M35" s="49">
        <f t="shared" si="1"/>
        <v>6.3139266821961443E-2</v>
      </c>
      <c r="N35" s="49">
        <f t="shared" si="2"/>
        <v>7.4870291397079472E-2</v>
      </c>
      <c r="O35" s="49">
        <f t="shared" si="3"/>
        <v>5.0661097000000002E-2</v>
      </c>
      <c r="P35" s="49">
        <f t="shared" si="4"/>
        <v>4.4506467120786625E-2</v>
      </c>
      <c r="Q35" s="49">
        <f t="shared" si="5"/>
        <v>4.4506467120786625E-2</v>
      </c>
      <c r="R35" s="49">
        <f t="shared" si="6"/>
        <v>6.9502919022710066E-2</v>
      </c>
    </row>
    <row r="36" spans="1:18" ht="15" customHeight="1">
      <c r="A36" s="34" t="s">
        <v>37</v>
      </c>
      <c r="B36" s="47">
        <v>7.6900726414751902E-2</v>
      </c>
      <c r="C36" s="34" t="s">
        <v>37</v>
      </c>
      <c r="D36" s="47">
        <v>7.8907753999999997E-2</v>
      </c>
      <c r="E36" s="34" t="s">
        <v>37</v>
      </c>
      <c r="F36" s="47">
        <v>9.2779532900013437E-2</v>
      </c>
      <c r="G36" s="34" t="s">
        <v>37</v>
      </c>
      <c r="H36" s="47">
        <v>9.3562664540506976E-2</v>
      </c>
      <c r="I36" s="34" t="s">
        <v>37</v>
      </c>
      <c r="J36" s="47">
        <v>0.15903281215696716</v>
      </c>
      <c r="K36" s="26">
        <v>33</v>
      </c>
      <c r="L36" s="49">
        <f t="shared" si="0"/>
        <v>0.15903281215696716</v>
      </c>
      <c r="M36" s="49">
        <f t="shared" si="1"/>
        <v>9.3562664540506976E-2</v>
      </c>
      <c r="N36" s="49">
        <f t="shared" si="2"/>
        <v>9.2779532900013437E-2</v>
      </c>
      <c r="O36" s="49">
        <f t="shared" si="3"/>
        <v>7.8907753999999997E-2</v>
      </c>
      <c r="P36" s="49">
        <f t="shared" si="4"/>
        <v>7.6900726414751902E-2</v>
      </c>
      <c r="Q36" s="49">
        <f t="shared" si="5"/>
        <v>7.6900726414751902E-2</v>
      </c>
      <c r="R36" s="49">
        <f t="shared" si="6"/>
        <v>0.1002366980024479</v>
      </c>
    </row>
    <row r="37" spans="1:18" ht="15" customHeight="1">
      <c r="A37" s="35" t="s">
        <v>116</v>
      </c>
      <c r="B37" s="48">
        <v>0.19888330086224629</v>
      </c>
      <c r="C37" s="35" t="s">
        <v>116</v>
      </c>
      <c r="D37" s="48">
        <v>0.20804809699999999</v>
      </c>
      <c r="E37" s="35" t="s">
        <v>116</v>
      </c>
      <c r="F37" s="48">
        <v>0.18748372001732594</v>
      </c>
      <c r="G37" s="35" t="s">
        <v>116</v>
      </c>
      <c r="H37" s="48">
        <v>0.18491124090088509</v>
      </c>
      <c r="I37" s="35" t="s">
        <v>116</v>
      </c>
      <c r="J37" s="48" t="s">
        <v>119</v>
      </c>
      <c r="K37" s="36">
        <v>34</v>
      </c>
      <c r="L37" s="49" t="str">
        <f t="shared" si="0"/>
        <v>NA</v>
      </c>
      <c r="M37" s="49">
        <f t="shared" si="1"/>
        <v>0.18491124090088509</v>
      </c>
      <c r="N37" s="49">
        <f t="shared" si="2"/>
        <v>0.18748372001732594</v>
      </c>
      <c r="O37" s="49">
        <f t="shared" si="3"/>
        <v>0.20804809699999999</v>
      </c>
      <c r="P37" s="49">
        <f t="shared" si="4"/>
        <v>0.19888330086224629</v>
      </c>
      <c r="Q37" s="49">
        <f t="shared" si="5"/>
        <v>0.19888330086224629</v>
      </c>
      <c r="R37" s="49">
        <f t="shared" si="6"/>
        <v>0.1948315896951143</v>
      </c>
    </row>
    <row r="38" spans="1:18" ht="15" customHeight="1">
      <c r="A38" s="34" t="s">
        <v>38</v>
      </c>
      <c r="B38" s="47">
        <v>0.15128595247278928</v>
      </c>
      <c r="C38" s="34" t="s">
        <v>38</v>
      </c>
      <c r="D38" s="47">
        <v>0.14664523600000001</v>
      </c>
      <c r="E38" s="34" t="s">
        <v>38</v>
      </c>
      <c r="F38" s="47">
        <v>0.14090101291657317</v>
      </c>
      <c r="G38" s="34" t="s">
        <v>38</v>
      </c>
      <c r="H38" s="47">
        <v>0.137022885476214</v>
      </c>
      <c r="I38" s="34" t="s">
        <v>38</v>
      </c>
      <c r="J38" s="47">
        <v>0.10867393208987801</v>
      </c>
      <c r="K38" s="26">
        <v>35</v>
      </c>
      <c r="L38" s="49">
        <f t="shared" si="0"/>
        <v>0.10867393208987801</v>
      </c>
      <c r="M38" s="49">
        <f t="shared" si="1"/>
        <v>0.137022885476214</v>
      </c>
      <c r="N38" s="49">
        <f t="shared" si="2"/>
        <v>0.14090101291657317</v>
      </c>
      <c r="O38" s="49">
        <f t="shared" si="3"/>
        <v>0.14664523600000001</v>
      </c>
      <c r="P38" s="49">
        <f t="shared" si="4"/>
        <v>0.15128595247278928</v>
      </c>
      <c r="Q38" s="49">
        <f t="shared" si="5"/>
        <v>0.15128595247278928</v>
      </c>
      <c r="R38" s="49">
        <f t="shared" si="6"/>
        <v>0.13690580379109091</v>
      </c>
    </row>
    <row r="39" spans="1:18" ht="15" customHeight="1">
      <c r="A39" s="35" t="s">
        <v>39</v>
      </c>
      <c r="B39" s="48">
        <v>0.1190997738607486</v>
      </c>
      <c r="C39" s="35" t="s">
        <v>39</v>
      </c>
      <c r="D39" s="48">
        <v>0.11769990800000001</v>
      </c>
      <c r="E39" s="35" t="s">
        <v>39</v>
      </c>
      <c r="F39" s="48">
        <v>0.15847986102321418</v>
      </c>
      <c r="G39" s="35" t="s">
        <v>39</v>
      </c>
      <c r="H39" s="48">
        <v>0.13473513909346366</v>
      </c>
      <c r="I39" s="35" t="s">
        <v>39</v>
      </c>
      <c r="J39" s="48">
        <v>8.0878555783189157E-2</v>
      </c>
      <c r="K39" s="36">
        <v>36</v>
      </c>
      <c r="L39" s="49">
        <f t="shared" si="0"/>
        <v>8.0878555783189157E-2</v>
      </c>
      <c r="M39" s="49">
        <f t="shared" si="1"/>
        <v>0.13473513909346366</v>
      </c>
      <c r="N39" s="49">
        <f t="shared" si="2"/>
        <v>0.15847986102321418</v>
      </c>
      <c r="O39" s="49">
        <f t="shared" si="3"/>
        <v>0.11769990800000001</v>
      </c>
      <c r="P39" s="49">
        <f t="shared" si="4"/>
        <v>0.1190997738607486</v>
      </c>
      <c r="Q39" s="49">
        <f t="shared" si="5"/>
        <v>0.1190997738607486</v>
      </c>
      <c r="R39" s="49">
        <f t="shared" si="6"/>
        <v>0.12217864755212313</v>
      </c>
    </row>
    <row r="40" spans="1:18" ht="15" customHeight="1">
      <c r="A40" s="34" t="s">
        <v>40</v>
      </c>
      <c r="B40" s="47">
        <v>0.12555126804393535</v>
      </c>
      <c r="C40" s="34" t="s">
        <v>40</v>
      </c>
      <c r="D40" s="47">
        <v>0.14575749499999999</v>
      </c>
      <c r="E40" s="34" t="s">
        <v>40</v>
      </c>
      <c r="F40" s="47">
        <v>0.15526457856266104</v>
      </c>
      <c r="G40" s="34" t="s">
        <v>40</v>
      </c>
      <c r="H40" s="47">
        <v>0.14483551972364445</v>
      </c>
      <c r="I40" s="34" t="s">
        <v>40</v>
      </c>
      <c r="J40" s="47">
        <v>0.14645265610197725</v>
      </c>
      <c r="K40" s="26">
        <v>37</v>
      </c>
      <c r="L40" s="49">
        <f t="shared" si="0"/>
        <v>0.14645265610197725</v>
      </c>
      <c r="M40" s="49">
        <f t="shared" si="1"/>
        <v>0.14483551972364445</v>
      </c>
      <c r="N40" s="49">
        <f t="shared" si="2"/>
        <v>0.15526457856266104</v>
      </c>
      <c r="O40" s="49">
        <f t="shared" si="3"/>
        <v>0.14575749499999999</v>
      </c>
      <c r="P40" s="49">
        <f t="shared" si="4"/>
        <v>0.12555126804393535</v>
      </c>
      <c r="Q40" s="49">
        <f t="shared" si="5"/>
        <v>0.12555126804393535</v>
      </c>
      <c r="R40" s="49">
        <f t="shared" si="6"/>
        <v>0.14357230348644362</v>
      </c>
    </row>
    <row r="41" spans="1:18" ht="15" customHeight="1">
      <c r="A41" s="35" t="s">
        <v>107</v>
      </c>
      <c r="B41" s="48">
        <v>2.4120092157168094E-2</v>
      </c>
      <c r="C41" s="35" t="s">
        <v>107</v>
      </c>
      <c r="D41" s="48">
        <v>4.2455056999999997E-2</v>
      </c>
      <c r="E41" s="35" t="s">
        <v>107</v>
      </c>
      <c r="F41" s="48">
        <v>7.7380952380952384E-3</v>
      </c>
      <c r="G41" s="35" t="s">
        <v>107</v>
      </c>
      <c r="H41" s="48">
        <v>1.9412402360429008E-2</v>
      </c>
      <c r="I41" s="35" t="s">
        <v>107</v>
      </c>
      <c r="J41" s="48">
        <v>4.9131369018594079E-2</v>
      </c>
      <c r="K41" s="36">
        <v>38</v>
      </c>
      <c r="L41" s="49">
        <f t="shared" si="0"/>
        <v>4.9131369018594079E-2</v>
      </c>
      <c r="M41" s="49">
        <f t="shared" si="1"/>
        <v>1.9412402360429008E-2</v>
      </c>
      <c r="N41" s="49">
        <f t="shared" si="2"/>
        <v>7.7380952380952384E-3</v>
      </c>
      <c r="O41" s="49">
        <f t="shared" si="3"/>
        <v>4.2455056999999997E-2</v>
      </c>
      <c r="P41" s="49">
        <f t="shared" si="4"/>
        <v>2.4120092157168094E-2</v>
      </c>
      <c r="Q41" s="49">
        <f t="shared" si="5"/>
        <v>2.4120092157168094E-2</v>
      </c>
      <c r="R41" s="49">
        <f t="shared" si="6"/>
        <v>2.8571403154857282E-2</v>
      </c>
    </row>
    <row r="42" spans="1:18" ht="15" customHeight="1">
      <c r="A42" s="34" t="s">
        <v>41</v>
      </c>
      <c r="B42" s="47">
        <v>4.7892737399248736E-2</v>
      </c>
      <c r="C42" s="34" t="s">
        <v>41</v>
      </c>
      <c r="D42" s="47">
        <v>6.1189370999999999E-2</v>
      </c>
      <c r="E42" s="34" t="s">
        <v>41</v>
      </c>
      <c r="F42" s="47">
        <v>6.4245453863248689E-2</v>
      </c>
      <c r="G42" s="34" t="s">
        <v>41</v>
      </c>
      <c r="H42" s="47">
        <v>6.7280057719865338E-2</v>
      </c>
      <c r="I42" s="34" t="s">
        <v>41</v>
      </c>
      <c r="J42" s="47">
        <v>0.25915245787044122</v>
      </c>
      <c r="K42" s="26">
        <v>39</v>
      </c>
      <c r="L42" s="49">
        <f t="shared" si="0"/>
        <v>0.25915245787044122</v>
      </c>
      <c r="M42" s="49">
        <f t="shared" si="1"/>
        <v>6.7280057719865338E-2</v>
      </c>
      <c r="N42" s="49">
        <f t="shared" si="2"/>
        <v>6.4245453863248689E-2</v>
      </c>
      <c r="O42" s="49">
        <f t="shared" si="3"/>
        <v>6.1189370999999999E-2</v>
      </c>
      <c r="P42" s="49">
        <f t="shared" si="4"/>
        <v>4.7892737399248736E-2</v>
      </c>
      <c r="Q42" s="49">
        <f t="shared" si="5"/>
        <v>4.7892737399248736E-2</v>
      </c>
      <c r="R42" s="49">
        <f t="shared" si="6"/>
        <v>9.9952015570560798E-2</v>
      </c>
    </row>
    <row r="43" spans="1:18" ht="15" customHeight="1">
      <c r="A43" s="35" t="s">
        <v>42</v>
      </c>
      <c r="B43" s="48">
        <v>0.13689568254003312</v>
      </c>
      <c r="C43" s="35" t="s">
        <v>42</v>
      </c>
      <c r="D43" s="48">
        <v>0.143061928</v>
      </c>
      <c r="E43" s="35" t="s">
        <v>42</v>
      </c>
      <c r="F43" s="48">
        <v>0.13837981211772266</v>
      </c>
      <c r="G43" s="35" t="s">
        <v>42</v>
      </c>
      <c r="H43" s="48">
        <v>0.13270921905607624</v>
      </c>
      <c r="I43" s="35" t="s">
        <v>43</v>
      </c>
      <c r="J43" s="48">
        <v>-3.1806893026868406E-2</v>
      </c>
      <c r="K43" s="36">
        <v>40</v>
      </c>
      <c r="L43" s="49">
        <f t="shared" si="0"/>
        <v>-3.1806893026868406E-2</v>
      </c>
      <c r="M43" s="49">
        <f t="shared" si="1"/>
        <v>0.13270921905607624</v>
      </c>
      <c r="N43" s="49">
        <f t="shared" si="2"/>
        <v>0.13837981211772266</v>
      </c>
      <c r="O43" s="49">
        <f t="shared" si="3"/>
        <v>0.143061928</v>
      </c>
      <c r="P43" s="49">
        <f t="shared" si="4"/>
        <v>0.13689568254003312</v>
      </c>
      <c r="Q43" s="49">
        <f t="shared" si="5"/>
        <v>0.13689568254003312</v>
      </c>
      <c r="R43" s="49">
        <f t="shared" si="6"/>
        <v>0.10384794973739273</v>
      </c>
    </row>
    <row r="44" spans="1:18" ht="15" customHeight="1">
      <c r="A44" s="34" t="s">
        <v>44</v>
      </c>
      <c r="B44" s="47">
        <v>5.9620068413511404E-2</v>
      </c>
      <c r="C44" s="34" t="s">
        <v>44</v>
      </c>
      <c r="D44" s="47">
        <v>6.3230074999999997E-2</v>
      </c>
      <c r="E44" s="34" t="s">
        <v>44</v>
      </c>
      <c r="F44" s="47">
        <v>6.960058425635976E-2</v>
      </c>
      <c r="G44" s="34" t="s">
        <v>44</v>
      </c>
      <c r="H44" s="47">
        <v>6.3478048313771754E-2</v>
      </c>
      <c r="I44" s="34" t="s">
        <v>44</v>
      </c>
      <c r="J44" s="47">
        <v>0.25420730691302601</v>
      </c>
      <c r="K44" s="26">
        <v>41</v>
      </c>
      <c r="L44" s="49">
        <f t="shared" si="0"/>
        <v>0.25420730691302601</v>
      </c>
      <c r="M44" s="49">
        <f t="shared" si="1"/>
        <v>6.3478048313771754E-2</v>
      </c>
      <c r="N44" s="49">
        <f t="shared" si="2"/>
        <v>6.960058425635976E-2</v>
      </c>
      <c r="O44" s="49">
        <f t="shared" si="3"/>
        <v>6.3230074999999997E-2</v>
      </c>
      <c r="P44" s="49">
        <f t="shared" si="4"/>
        <v>5.9620068413511404E-2</v>
      </c>
      <c r="Q44" s="49">
        <f t="shared" si="5"/>
        <v>5.9620068413511404E-2</v>
      </c>
      <c r="R44" s="49">
        <f t="shared" si="6"/>
        <v>0.10202721657933378</v>
      </c>
    </row>
    <row r="45" spans="1:18" ht="15" customHeight="1">
      <c r="A45" s="35" t="s">
        <v>45</v>
      </c>
      <c r="B45" s="48">
        <v>0.23859318278618874</v>
      </c>
      <c r="C45" s="35" t="s">
        <v>45</v>
      </c>
      <c r="D45" s="48">
        <v>0.27280721400000002</v>
      </c>
      <c r="E45" s="35" t="s">
        <v>45</v>
      </c>
      <c r="F45" s="48">
        <v>0.2179255280848251</v>
      </c>
      <c r="G45" s="35" t="s">
        <v>45</v>
      </c>
      <c r="H45" s="48">
        <v>0.18108880295325039</v>
      </c>
      <c r="I45" s="35" t="s">
        <v>48</v>
      </c>
      <c r="J45" s="48">
        <v>0.13993389572464146</v>
      </c>
      <c r="K45" s="36">
        <v>42</v>
      </c>
      <c r="L45" s="49">
        <f t="shared" si="0"/>
        <v>0.13993389572464146</v>
      </c>
      <c r="M45" s="49">
        <f t="shared" si="1"/>
        <v>0.18108880295325039</v>
      </c>
      <c r="N45" s="49">
        <f t="shared" si="2"/>
        <v>0.2179255280848251</v>
      </c>
      <c r="O45" s="49">
        <f t="shared" si="3"/>
        <v>0.27280721400000002</v>
      </c>
      <c r="P45" s="49">
        <f t="shared" si="4"/>
        <v>0.23859318278618874</v>
      </c>
      <c r="Q45" s="49">
        <f t="shared" si="5"/>
        <v>0.23859318278618874</v>
      </c>
      <c r="R45" s="49">
        <f t="shared" si="6"/>
        <v>0.21006972470978114</v>
      </c>
    </row>
    <row r="46" spans="1:18" ht="15" customHeight="1">
      <c r="A46" s="34" t="s">
        <v>46</v>
      </c>
      <c r="B46" s="47">
        <v>0.10570982989457005</v>
      </c>
      <c r="C46" s="34" t="s">
        <v>46</v>
      </c>
      <c r="D46" s="47">
        <v>0.120551503</v>
      </c>
      <c r="E46" s="34" t="s">
        <v>46</v>
      </c>
      <c r="F46" s="47">
        <v>0.10409657166533887</v>
      </c>
      <c r="G46" s="34" t="s">
        <v>46</v>
      </c>
      <c r="H46" s="47">
        <v>0.10925919110955322</v>
      </c>
      <c r="I46" s="34" t="s">
        <v>45</v>
      </c>
      <c r="J46" s="47">
        <v>0.75353215178642441</v>
      </c>
      <c r="K46" s="26">
        <v>43</v>
      </c>
      <c r="L46" s="49">
        <f t="shared" si="0"/>
        <v>0.75353215178642441</v>
      </c>
      <c r="M46" s="49">
        <f t="shared" si="1"/>
        <v>0.10925919110955322</v>
      </c>
      <c r="N46" s="49">
        <f t="shared" si="2"/>
        <v>0.10409657166533887</v>
      </c>
      <c r="O46" s="49">
        <f t="shared" si="3"/>
        <v>0.120551503</v>
      </c>
      <c r="P46" s="49">
        <f t="shared" si="4"/>
        <v>0.10570982989457005</v>
      </c>
      <c r="Q46" s="49">
        <f t="shared" si="5"/>
        <v>0.10570982989457005</v>
      </c>
      <c r="R46" s="49">
        <f t="shared" si="6"/>
        <v>0.2386298494911773</v>
      </c>
    </row>
    <row r="47" spans="1:18" ht="15" customHeight="1">
      <c r="A47" s="35" t="s">
        <v>47</v>
      </c>
      <c r="B47" s="48">
        <v>0.14005722065168572</v>
      </c>
      <c r="C47" s="35" t="s">
        <v>47</v>
      </c>
      <c r="D47" s="48">
        <v>0.11230076999999999</v>
      </c>
      <c r="E47" s="35" t="s">
        <v>47</v>
      </c>
      <c r="F47" s="48">
        <v>0.11343208868210942</v>
      </c>
      <c r="G47" s="35" t="s">
        <v>47</v>
      </c>
      <c r="H47" s="48">
        <v>0.11414772461383904</v>
      </c>
      <c r="I47" s="35" t="s">
        <v>47</v>
      </c>
      <c r="J47" s="48">
        <v>7.9731278797210994E-2</v>
      </c>
      <c r="K47" s="36">
        <v>44</v>
      </c>
      <c r="L47" s="49">
        <f t="shared" si="0"/>
        <v>7.9731278797210994E-2</v>
      </c>
      <c r="M47" s="49">
        <f t="shared" si="1"/>
        <v>0.11414772461383904</v>
      </c>
      <c r="N47" s="49">
        <f t="shared" si="2"/>
        <v>0.11343208868210942</v>
      </c>
      <c r="O47" s="49">
        <f t="shared" si="3"/>
        <v>0.11230076999999999</v>
      </c>
      <c r="P47" s="49">
        <f t="shared" si="4"/>
        <v>0.14005722065168572</v>
      </c>
      <c r="Q47" s="49">
        <f t="shared" si="5"/>
        <v>0.14005722065168572</v>
      </c>
      <c r="R47" s="49">
        <f t="shared" si="6"/>
        <v>0.11193381654896903</v>
      </c>
    </row>
    <row r="48" spans="1:18" ht="15" customHeight="1">
      <c r="A48" s="34" t="s">
        <v>49</v>
      </c>
      <c r="B48" s="47">
        <v>7.3546857251817907E-2</v>
      </c>
      <c r="C48" s="34" t="s">
        <v>49</v>
      </c>
      <c r="D48" s="47">
        <v>9.0529543000000004E-2</v>
      </c>
      <c r="E48" s="34" t="s">
        <v>49</v>
      </c>
      <c r="F48" s="47">
        <v>8.8566225108887175E-2</v>
      </c>
      <c r="G48" s="34" t="s">
        <v>49</v>
      </c>
      <c r="H48" s="47">
        <v>0.10460713131819747</v>
      </c>
      <c r="I48" s="34" t="s">
        <v>49</v>
      </c>
      <c r="J48" s="47">
        <v>0.12230058090873136</v>
      </c>
      <c r="K48" s="26">
        <v>45</v>
      </c>
      <c r="L48" s="49">
        <f t="shared" si="0"/>
        <v>0.12230058090873136</v>
      </c>
      <c r="M48" s="49">
        <f t="shared" si="1"/>
        <v>0.10460713131819747</v>
      </c>
      <c r="N48" s="49">
        <f t="shared" si="2"/>
        <v>8.8566225108887175E-2</v>
      </c>
      <c r="O48" s="49">
        <f t="shared" si="3"/>
        <v>9.0529543000000004E-2</v>
      </c>
      <c r="P48" s="49">
        <f t="shared" si="4"/>
        <v>7.3546857251817907E-2</v>
      </c>
      <c r="Q48" s="49">
        <f t="shared" si="5"/>
        <v>7.3546857251817907E-2</v>
      </c>
      <c r="R48" s="49">
        <f t="shared" si="6"/>
        <v>9.5910067517526787E-2</v>
      </c>
    </row>
    <row r="49" spans="1:18" ht="15" customHeight="1">
      <c r="A49" s="35" t="s">
        <v>50</v>
      </c>
      <c r="B49" s="48">
        <v>0.15898478583594786</v>
      </c>
      <c r="C49" s="35" t="s">
        <v>50</v>
      </c>
      <c r="D49" s="48">
        <v>0.16369149099999999</v>
      </c>
      <c r="E49" s="35" t="s">
        <v>50</v>
      </c>
      <c r="F49" s="48">
        <v>0.16462896232297783</v>
      </c>
      <c r="G49" s="35" t="s">
        <v>50</v>
      </c>
      <c r="H49" s="48">
        <v>0.17931710531635131</v>
      </c>
      <c r="I49" s="35" t="s">
        <v>50</v>
      </c>
      <c r="J49" s="48">
        <v>0.1416059563450365</v>
      </c>
      <c r="K49" s="36">
        <v>46</v>
      </c>
      <c r="L49" s="49">
        <f t="shared" si="0"/>
        <v>0.1416059563450365</v>
      </c>
      <c r="M49" s="49">
        <f t="shared" si="1"/>
        <v>0.17931710531635131</v>
      </c>
      <c r="N49" s="49">
        <f t="shared" si="2"/>
        <v>0.16462896232297783</v>
      </c>
      <c r="O49" s="49">
        <f t="shared" si="3"/>
        <v>0.16369149099999999</v>
      </c>
      <c r="P49" s="49">
        <f t="shared" si="4"/>
        <v>0.15898478583594786</v>
      </c>
      <c r="Q49" s="49">
        <f t="shared" si="5"/>
        <v>0.15898478583594786</v>
      </c>
      <c r="R49" s="49">
        <f t="shared" si="6"/>
        <v>0.16164566016406273</v>
      </c>
    </row>
    <row r="50" spans="1:18" ht="15" customHeight="1">
      <c r="A50" s="34" t="s">
        <v>51</v>
      </c>
      <c r="B50" s="47">
        <v>0.14709368295301348</v>
      </c>
      <c r="C50" s="34" t="s">
        <v>51</v>
      </c>
      <c r="D50" s="47">
        <v>0.183317855</v>
      </c>
      <c r="E50" s="34" t="s">
        <v>51</v>
      </c>
      <c r="F50" s="47">
        <v>0.21728810438483109</v>
      </c>
      <c r="G50" s="34" t="s">
        <v>51</v>
      </c>
      <c r="H50" s="47">
        <v>0.19210714940764026</v>
      </c>
      <c r="I50" s="34" t="s">
        <v>51</v>
      </c>
      <c r="J50" s="47">
        <v>-0.10721948344160162</v>
      </c>
      <c r="K50" s="26">
        <v>47</v>
      </c>
      <c r="L50" s="49">
        <f t="shared" si="0"/>
        <v>-0.10721948344160162</v>
      </c>
      <c r="M50" s="49">
        <f t="shared" si="1"/>
        <v>0.19210714940764026</v>
      </c>
      <c r="N50" s="49">
        <f t="shared" si="2"/>
        <v>0.21728810438483109</v>
      </c>
      <c r="O50" s="49">
        <f t="shared" si="3"/>
        <v>0.183317855</v>
      </c>
      <c r="P50" s="49">
        <f t="shared" si="4"/>
        <v>0.14709368295301348</v>
      </c>
      <c r="Q50" s="49">
        <f t="shared" si="5"/>
        <v>0.14709368295301348</v>
      </c>
      <c r="R50" s="49">
        <f t="shared" si="6"/>
        <v>0.12651746166077665</v>
      </c>
    </row>
    <row r="51" spans="1:18" ht="15" customHeight="1">
      <c r="A51" s="35" t="s">
        <v>52</v>
      </c>
      <c r="B51" s="48">
        <v>0.1532282850177959</v>
      </c>
      <c r="C51" s="35" t="s">
        <v>52</v>
      </c>
      <c r="D51" s="48">
        <v>0.22905045800000001</v>
      </c>
      <c r="E51" s="35" t="s">
        <v>52</v>
      </c>
      <c r="F51" s="48">
        <v>0.2029373229628183</v>
      </c>
      <c r="G51" s="35" t="s">
        <v>52</v>
      </c>
      <c r="H51" s="48">
        <v>0.24302918072078902</v>
      </c>
      <c r="I51" s="35" t="s">
        <v>52</v>
      </c>
      <c r="J51" s="48">
        <v>0.1323414357959834</v>
      </c>
      <c r="K51" s="36">
        <v>48</v>
      </c>
      <c r="L51" s="49">
        <f t="shared" si="0"/>
        <v>0.1323414357959834</v>
      </c>
      <c r="M51" s="49">
        <f t="shared" si="1"/>
        <v>0.24302918072078902</v>
      </c>
      <c r="N51" s="49">
        <f t="shared" si="2"/>
        <v>0.2029373229628183</v>
      </c>
      <c r="O51" s="49">
        <f t="shared" si="3"/>
        <v>0.22905045800000001</v>
      </c>
      <c r="P51" s="49">
        <f t="shared" si="4"/>
        <v>0.1532282850177959</v>
      </c>
      <c r="Q51" s="49">
        <f t="shared" si="5"/>
        <v>0.1532282850177959</v>
      </c>
      <c r="R51" s="49">
        <f t="shared" si="6"/>
        <v>0.19211733649947732</v>
      </c>
    </row>
    <row r="52" spans="1:18" ht="15" customHeight="1">
      <c r="A52" s="34" t="s">
        <v>53</v>
      </c>
      <c r="B52" s="47">
        <v>0.18502031896713994</v>
      </c>
      <c r="C52" s="34" t="s">
        <v>53</v>
      </c>
      <c r="D52" s="47">
        <v>0.22273394599999999</v>
      </c>
      <c r="E52" s="34" t="s">
        <v>53</v>
      </c>
      <c r="F52" s="47">
        <v>0.21854678167336558</v>
      </c>
      <c r="G52" s="34" t="s">
        <v>53</v>
      </c>
      <c r="H52" s="47">
        <v>0.22184993622078772</v>
      </c>
      <c r="I52" s="34" t="s">
        <v>53</v>
      </c>
      <c r="J52" s="47">
        <v>-0.22914259208811252</v>
      </c>
      <c r="K52" s="26">
        <v>49</v>
      </c>
      <c r="L52" s="49">
        <f t="shared" si="0"/>
        <v>-0.22914259208811252</v>
      </c>
      <c r="M52" s="49">
        <f t="shared" si="1"/>
        <v>0.22184993622078772</v>
      </c>
      <c r="N52" s="49">
        <f t="shared" si="2"/>
        <v>0.21854678167336558</v>
      </c>
      <c r="O52" s="49">
        <f t="shared" si="3"/>
        <v>0.22273394599999999</v>
      </c>
      <c r="P52" s="49">
        <f t="shared" si="4"/>
        <v>0.18502031896713994</v>
      </c>
      <c r="Q52" s="49">
        <f t="shared" si="5"/>
        <v>0.18502031896713994</v>
      </c>
      <c r="R52" s="49">
        <f t="shared" si="6"/>
        <v>0.12380167815463614</v>
      </c>
    </row>
    <row r="53" spans="1:18" ht="15" customHeight="1">
      <c r="A53" s="35" t="s">
        <v>54</v>
      </c>
      <c r="B53" s="48">
        <v>8.2979537643097526E-2</v>
      </c>
      <c r="C53" s="35" t="s">
        <v>54</v>
      </c>
      <c r="D53" s="48">
        <v>7.7059916000000006E-2</v>
      </c>
      <c r="E53" s="35" t="s">
        <v>54</v>
      </c>
      <c r="F53" s="48">
        <v>7.89596547543156E-2</v>
      </c>
      <c r="G53" s="35" t="s">
        <v>54</v>
      </c>
      <c r="H53" s="48">
        <v>6.8371545637474676E-2</v>
      </c>
      <c r="I53" s="35" t="s">
        <v>55</v>
      </c>
      <c r="J53" s="48" t="s">
        <v>119</v>
      </c>
      <c r="K53" s="36">
        <v>50</v>
      </c>
      <c r="L53" s="49" t="str">
        <f t="shared" si="0"/>
        <v>NA</v>
      </c>
      <c r="M53" s="49">
        <f t="shared" si="1"/>
        <v>6.8371545637474676E-2</v>
      </c>
      <c r="N53" s="49">
        <f t="shared" si="2"/>
        <v>7.89596547543156E-2</v>
      </c>
      <c r="O53" s="49">
        <f t="shared" si="3"/>
        <v>7.7059916000000006E-2</v>
      </c>
      <c r="P53" s="49">
        <f t="shared" si="4"/>
        <v>8.2979537643097526E-2</v>
      </c>
      <c r="Q53" s="49">
        <f t="shared" si="5"/>
        <v>8.2979537643097526E-2</v>
      </c>
      <c r="R53" s="49">
        <f t="shared" si="6"/>
        <v>7.6842663508721945E-2</v>
      </c>
    </row>
    <row r="54" spans="1:18" ht="15" customHeight="1">
      <c r="A54" s="34" t="s">
        <v>56</v>
      </c>
      <c r="B54" s="47">
        <v>0.14054020214357629</v>
      </c>
      <c r="C54" s="34" t="s">
        <v>56</v>
      </c>
      <c r="D54" s="47">
        <v>0.11729302899999999</v>
      </c>
      <c r="E54" s="34" t="s">
        <v>56</v>
      </c>
      <c r="F54" s="47">
        <v>0.15237701187025934</v>
      </c>
      <c r="G54" s="34" t="s">
        <v>56</v>
      </c>
      <c r="H54" s="47">
        <v>0.15641949032630537</v>
      </c>
      <c r="I54" s="34" t="s">
        <v>56</v>
      </c>
      <c r="J54" s="47">
        <v>0.24772107056203135</v>
      </c>
      <c r="K54" s="26">
        <v>51</v>
      </c>
      <c r="L54" s="49">
        <f t="shared" si="0"/>
        <v>0.24772107056203135</v>
      </c>
      <c r="M54" s="49">
        <f t="shared" si="1"/>
        <v>0.15641949032630537</v>
      </c>
      <c r="N54" s="49">
        <f t="shared" si="2"/>
        <v>0.15237701187025934</v>
      </c>
      <c r="O54" s="49">
        <f t="shared" si="3"/>
        <v>0.11729302899999999</v>
      </c>
      <c r="P54" s="49">
        <f t="shared" si="4"/>
        <v>0.14054020214357629</v>
      </c>
      <c r="Q54" s="49">
        <f t="shared" si="5"/>
        <v>0.14054020214357629</v>
      </c>
      <c r="R54" s="49">
        <f t="shared" si="6"/>
        <v>0.16287016078043448</v>
      </c>
    </row>
    <row r="55" spans="1:18" ht="15" customHeight="1">
      <c r="A55" s="35" t="s">
        <v>57</v>
      </c>
      <c r="B55" s="48">
        <v>1.6599829891674158E-2</v>
      </c>
      <c r="C55" s="35" t="s">
        <v>57</v>
      </c>
      <c r="D55" s="48">
        <v>1.1602166000000001E-2</v>
      </c>
      <c r="E55" s="35" t="s">
        <v>57</v>
      </c>
      <c r="F55" s="48">
        <v>1.4199862432072444E-2</v>
      </c>
      <c r="G55" s="35" t="s">
        <v>57</v>
      </c>
      <c r="H55" s="48">
        <v>1.7954985307641329E-2</v>
      </c>
      <c r="I55" s="35" t="s">
        <v>57</v>
      </c>
      <c r="J55" s="48">
        <v>0.11614918627779598</v>
      </c>
      <c r="K55" s="36">
        <v>52</v>
      </c>
      <c r="L55" s="49">
        <f t="shared" si="0"/>
        <v>0.11614918627779598</v>
      </c>
      <c r="M55" s="49">
        <f t="shared" si="1"/>
        <v>1.7954985307641329E-2</v>
      </c>
      <c r="N55" s="49">
        <f t="shared" si="2"/>
        <v>1.4199862432072444E-2</v>
      </c>
      <c r="O55" s="49">
        <f t="shared" si="3"/>
        <v>1.1602166000000001E-2</v>
      </c>
      <c r="P55" s="49">
        <f t="shared" si="4"/>
        <v>1.6599829891674158E-2</v>
      </c>
      <c r="Q55" s="49">
        <f t="shared" si="5"/>
        <v>1.6599829891674158E-2</v>
      </c>
      <c r="R55" s="49">
        <f t="shared" si="6"/>
        <v>3.5301205981836781E-2</v>
      </c>
    </row>
    <row r="56" spans="1:18" ht="15" customHeight="1">
      <c r="A56" s="34" t="s">
        <v>58</v>
      </c>
      <c r="B56" s="47">
        <v>0.18369375333537005</v>
      </c>
      <c r="C56" s="34" t="s">
        <v>58</v>
      </c>
      <c r="D56" s="47">
        <v>0.16684141</v>
      </c>
      <c r="E56" s="34" t="s">
        <v>58</v>
      </c>
      <c r="F56" s="47">
        <v>0.19143443529386939</v>
      </c>
      <c r="G56" s="34" t="s">
        <v>58</v>
      </c>
      <c r="H56" s="47">
        <v>0.18650170629876561</v>
      </c>
      <c r="I56" s="34" t="s">
        <v>58</v>
      </c>
      <c r="J56" s="47">
        <v>0.11137246140216837</v>
      </c>
      <c r="K56" s="26">
        <v>53</v>
      </c>
      <c r="L56" s="49">
        <f t="shared" si="0"/>
        <v>0.11137246140216837</v>
      </c>
      <c r="M56" s="49">
        <f t="shared" si="1"/>
        <v>0.18650170629876561</v>
      </c>
      <c r="N56" s="49">
        <f t="shared" si="2"/>
        <v>0.19143443529386939</v>
      </c>
      <c r="O56" s="49">
        <f t="shared" si="3"/>
        <v>0.16684141</v>
      </c>
      <c r="P56" s="49">
        <f t="shared" si="4"/>
        <v>0.18369375333537005</v>
      </c>
      <c r="Q56" s="49">
        <f t="shared" si="5"/>
        <v>0.18369375333537005</v>
      </c>
      <c r="R56" s="49">
        <f t="shared" si="6"/>
        <v>0.16796875326603469</v>
      </c>
    </row>
    <row r="57" spans="1:18" ht="15" customHeight="1">
      <c r="A57" s="35" t="s">
        <v>59</v>
      </c>
      <c r="B57" s="48">
        <v>0.10964704594563976</v>
      </c>
      <c r="C57" s="35" t="s">
        <v>59</v>
      </c>
      <c r="D57" s="48">
        <v>1.143716E-2</v>
      </c>
      <c r="E57" s="35" t="s">
        <v>59</v>
      </c>
      <c r="F57" s="48">
        <v>8.1410023008363502E-2</v>
      </c>
      <c r="G57" s="35" t="s">
        <v>59</v>
      </c>
      <c r="H57" s="48">
        <v>0.14556941820957092</v>
      </c>
      <c r="I57" s="35" t="s">
        <v>59</v>
      </c>
      <c r="J57" s="48">
        <v>2.5345868965830895E-2</v>
      </c>
      <c r="K57" s="36">
        <v>54</v>
      </c>
      <c r="L57" s="49">
        <f t="shared" si="0"/>
        <v>2.5345868965830895E-2</v>
      </c>
      <c r="M57" s="49">
        <f t="shared" si="1"/>
        <v>0.14556941820957092</v>
      </c>
      <c r="N57" s="49">
        <f t="shared" si="2"/>
        <v>8.1410023008363502E-2</v>
      </c>
      <c r="O57" s="49">
        <f t="shared" si="3"/>
        <v>1.143716E-2</v>
      </c>
      <c r="P57" s="49">
        <f t="shared" si="4"/>
        <v>0.10964704594563976</v>
      </c>
      <c r="Q57" s="49">
        <f t="shared" si="5"/>
        <v>0.10964704594563976</v>
      </c>
      <c r="R57" s="49">
        <f t="shared" si="6"/>
        <v>7.4681903225881016E-2</v>
      </c>
    </row>
    <row r="58" spans="1:18" ht="15" customHeight="1">
      <c r="A58" s="34" t="s">
        <v>60</v>
      </c>
      <c r="B58" s="47">
        <v>2.1840447167455472E-2</v>
      </c>
      <c r="C58" s="34" t="s">
        <v>60</v>
      </c>
      <c r="D58" s="47">
        <v>3.2066220000000001E-3</v>
      </c>
      <c r="E58" s="34" t="s">
        <v>60</v>
      </c>
      <c r="F58" s="47">
        <v>2.905281919653676E-2</v>
      </c>
      <c r="G58" s="34" t="s">
        <v>60</v>
      </c>
      <c r="H58" s="47">
        <v>7.0419918977438364E-2</v>
      </c>
      <c r="I58" s="34" t="s">
        <v>60</v>
      </c>
      <c r="J58" s="47">
        <v>2.1975106091977774E-2</v>
      </c>
      <c r="K58" s="26">
        <v>55</v>
      </c>
      <c r="L58" s="49">
        <f t="shared" si="0"/>
        <v>2.1975106091977774E-2</v>
      </c>
      <c r="M58" s="49">
        <f t="shared" si="1"/>
        <v>7.0419918977438364E-2</v>
      </c>
      <c r="N58" s="49">
        <f t="shared" si="2"/>
        <v>2.905281919653676E-2</v>
      </c>
      <c r="O58" s="49">
        <f t="shared" si="3"/>
        <v>3.2066220000000001E-3</v>
      </c>
      <c r="P58" s="49">
        <f t="shared" si="4"/>
        <v>2.1840447167455472E-2</v>
      </c>
      <c r="Q58" s="49">
        <f t="shared" si="5"/>
        <v>2.1840447167455472E-2</v>
      </c>
      <c r="R58" s="49">
        <f t="shared" si="6"/>
        <v>2.9298982686681675E-2</v>
      </c>
    </row>
    <row r="59" spans="1:18" ht="15" customHeight="1">
      <c r="A59" s="35" t="s">
        <v>61</v>
      </c>
      <c r="B59" s="48">
        <v>4.8372163749564705E-2</v>
      </c>
      <c r="C59" s="35" t="s">
        <v>61</v>
      </c>
      <c r="D59" s="48">
        <v>2.9253812000000001E-2</v>
      </c>
      <c r="E59" s="35" t="s">
        <v>61</v>
      </c>
      <c r="F59" s="48">
        <v>5.5989712974359826E-2</v>
      </c>
      <c r="G59" s="35" t="s">
        <v>61</v>
      </c>
      <c r="H59" s="48">
        <v>4.677958090918901E-2</v>
      </c>
      <c r="I59" s="35" t="s">
        <v>61</v>
      </c>
      <c r="J59" s="48">
        <v>3.8345820571668229E-2</v>
      </c>
      <c r="K59" s="36">
        <v>56</v>
      </c>
      <c r="L59" s="49">
        <f t="shared" si="0"/>
        <v>3.8345820571668229E-2</v>
      </c>
      <c r="M59" s="49">
        <f t="shared" si="1"/>
        <v>4.677958090918901E-2</v>
      </c>
      <c r="N59" s="49">
        <f t="shared" si="2"/>
        <v>5.5989712974359826E-2</v>
      </c>
      <c r="O59" s="49">
        <f t="shared" si="3"/>
        <v>2.9253812000000001E-2</v>
      </c>
      <c r="P59" s="49">
        <f t="shared" si="4"/>
        <v>4.8372163749564705E-2</v>
      </c>
      <c r="Q59" s="49">
        <f t="shared" si="5"/>
        <v>4.8372163749564705E-2</v>
      </c>
      <c r="R59" s="49">
        <f t="shared" si="6"/>
        <v>4.3748218040956355E-2</v>
      </c>
    </row>
    <row r="60" spans="1:18" ht="15" customHeight="1">
      <c r="A60" s="34" t="s">
        <v>62</v>
      </c>
      <c r="B60" s="47">
        <v>5.2670159272357069E-2</v>
      </c>
      <c r="C60" s="34" t="s">
        <v>62</v>
      </c>
      <c r="D60" s="47">
        <v>4.1130841000000001E-2</v>
      </c>
      <c r="E60" s="34" t="s">
        <v>62</v>
      </c>
      <c r="F60" s="47">
        <v>9.5602772607288916E-2</v>
      </c>
      <c r="G60" s="34" t="s">
        <v>62</v>
      </c>
      <c r="H60" s="47">
        <v>0.10990257585466964</v>
      </c>
      <c r="I60" s="34" t="s">
        <v>62</v>
      </c>
      <c r="J60" s="47">
        <v>9.0304364855445587E-2</v>
      </c>
      <c r="K60" s="26">
        <v>57</v>
      </c>
      <c r="L60" s="49">
        <f t="shared" si="0"/>
        <v>9.0304364855445587E-2</v>
      </c>
      <c r="M60" s="49">
        <f t="shared" si="1"/>
        <v>0.10990257585466964</v>
      </c>
      <c r="N60" s="49">
        <f t="shared" si="2"/>
        <v>9.5602772607288916E-2</v>
      </c>
      <c r="O60" s="49">
        <f t="shared" si="3"/>
        <v>4.1130841000000001E-2</v>
      </c>
      <c r="P60" s="49">
        <f t="shared" si="4"/>
        <v>5.2670159272357069E-2</v>
      </c>
      <c r="Q60" s="49">
        <f t="shared" si="5"/>
        <v>5.2670159272357069E-2</v>
      </c>
      <c r="R60" s="49">
        <f t="shared" si="6"/>
        <v>7.7922142717952239E-2</v>
      </c>
    </row>
    <row r="61" spans="1:18" ht="15" customHeight="1">
      <c r="A61" s="35" t="s">
        <v>63</v>
      </c>
      <c r="B61" s="48">
        <v>0.22371596004611088</v>
      </c>
      <c r="C61" s="35" t="s">
        <v>63</v>
      </c>
      <c r="D61" s="48">
        <v>0.24469677000000001</v>
      </c>
      <c r="E61" s="35" t="s">
        <v>63</v>
      </c>
      <c r="F61" s="48">
        <v>0.21409100593062408</v>
      </c>
      <c r="G61" s="35" t="s">
        <v>63</v>
      </c>
      <c r="H61" s="48">
        <v>0.1818230768327245</v>
      </c>
      <c r="I61" s="35" t="s">
        <v>63</v>
      </c>
      <c r="J61" s="48">
        <v>0.1154888294115145</v>
      </c>
      <c r="K61" s="36">
        <v>58</v>
      </c>
      <c r="L61" s="49">
        <f t="shared" si="0"/>
        <v>0.1154888294115145</v>
      </c>
      <c r="M61" s="49">
        <f t="shared" si="1"/>
        <v>0.1818230768327245</v>
      </c>
      <c r="N61" s="49">
        <f t="shared" si="2"/>
        <v>0.21409100593062408</v>
      </c>
      <c r="O61" s="49">
        <f t="shared" si="3"/>
        <v>0.24469677000000001</v>
      </c>
      <c r="P61" s="49">
        <f t="shared" si="4"/>
        <v>0.22371596004611088</v>
      </c>
      <c r="Q61" s="49">
        <f t="shared" si="5"/>
        <v>0.22371596004611088</v>
      </c>
      <c r="R61" s="49">
        <f t="shared" si="6"/>
        <v>0.19596312844419481</v>
      </c>
    </row>
    <row r="62" spans="1:18" ht="15" customHeight="1">
      <c r="A62" s="34" t="s">
        <v>64</v>
      </c>
      <c r="B62" s="47">
        <v>0.14181158027093016</v>
      </c>
      <c r="C62" s="34" t="s">
        <v>64</v>
      </c>
      <c r="D62" s="47">
        <v>0.14458362399999999</v>
      </c>
      <c r="E62" s="34" t="s">
        <v>64</v>
      </c>
      <c r="F62" s="47">
        <v>0.15880390542422537</v>
      </c>
      <c r="G62" s="34" t="s">
        <v>64</v>
      </c>
      <c r="H62" s="47">
        <v>0.11544864978421247</v>
      </c>
      <c r="I62" s="34" t="s">
        <v>64</v>
      </c>
      <c r="J62" s="47">
        <v>0.14565954660827499</v>
      </c>
      <c r="K62" s="26">
        <v>59</v>
      </c>
      <c r="L62" s="49">
        <f t="shared" si="0"/>
        <v>0.14565954660827499</v>
      </c>
      <c r="M62" s="49">
        <f t="shared" si="1"/>
        <v>0.11544864978421247</v>
      </c>
      <c r="N62" s="49">
        <f t="shared" si="2"/>
        <v>0.15880390542422537</v>
      </c>
      <c r="O62" s="49">
        <f t="shared" si="3"/>
        <v>0.14458362399999999</v>
      </c>
      <c r="P62" s="49">
        <f t="shared" si="4"/>
        <v>0.14181158027093016</v>
      </c>
      <c r="Q62" s="49">
        <f t="shared" si="5"/>
        <v>0.14181158027093016</v>
      </c>
      <c r="R62" s="49">
        <f t="shared" si="6"/>
        <v>0.14126146121752861</v>
      </c>
    </row>
    <row r="63" spans="1:18" ht="15" customHeight="1">
      <c r="A63" s="35" t="s">
        <v>65</v>
      </c>
      <c r="B63" s="48">
        <v>0.2030772173613937</v>
      </c>
      <c r="C63" s="35" t="s">
        <v>65</v>
      </c>
      <c r="D63" s="48">
        <v>0.19268078999999999</v>
      </c>
      <c r="E63" s="35" t="s">
        <v>65</v>
      </c>
      <c r="F63" s="48">
        <v>0.23379225743634588</v>
      </c>
      <c r="G63" s="35" t="s">
        <v>65</v>
      </c>
      <c r="H63" s="48">
        <v>0.20774358959629519</v>
      </c>
      <c r="I63" s="35" t="s">
        <v>65</v>
      </c>
      <c r="J63" s="48">
        <v>0.10687575340538832</v>
      </c>
      <c r="K63" s="36">
        <v>60</v>
      </c>
      <c r="L63" s="49">
        <f t="shared" si="0"/>
        <v>0.10687575340538832</v>
      </c>
      <c r="M63" s="49">
        <f t="shared" si="1"/>
        <v>0.20774358959629519</v>
      </c>
      <c r="N63" s="49">
        <f t="shared" si="2"/>
        <v>0.23379225743634588</v>
      </c>
      <c r="O63" s="49">
        <f t="shared" si="3"/>
        <v>0.19268078999999999</v>
      </c>
      <c r="P63" s="49">
        <f t="shared" si="4"/>
        <v>0.2030772173613937</v>
      </c>
      <c r="Q63" s="49">
        <f t="shared" si="5"/>
        <v>0.2030772173613937</v>
      </c>
      <c r="R63" s="49">
        <f t="shared" si="6"/>
        <v>0.1888339215598846</v>
      </c>
    </row>
    <row r="64" spans="1:18" ht="15" customHeight="1">
      <c r="A64" s="34" t="s">
        <v>66</v>
      </c>
      <c r="B64" s="47">
        <v>2.1564068485459217E-2</v>
      </c>
      <c r="C64" s="34" t="s">
        <v>66</v>
      </c>
      <c r="D64" s="47">
        <v>1.8393817999999999E-2</v>
      </c>
      <c r="E64" s="34" t="s">
        <v>66</v>
      </c>
      <c r="F64" s="47">
        <v>1.5953912452368928E-2</v>
      </c>
      <c r="G64" s="34" t="s">
        <v>66</v>
      </c>
      <c r="H64" s="47">
        <v>1.327171259928293E-2</v>
      </c>
      <c r="I64" s="34" t="s">
        <v>66</v>
      </c>
      <c r="J64" s="47">
        <v>0.25287856703651657</v>
      </c>
      <c r="K64" s="26">
        <v>61</v>
      </c>
      <c r="L64" s="49">
        <f t="shared" si="0"/>
        <v>0.25287856703651657</v>
      </c>
      <c r="M64" s="49">
        <f t="shared" si="1"/>
        <v>1.327171259928293E-2</v>
      </c>
      <c r="N64" s="49">
        <f t="shared" si="2"/>
        <v>1.5953912452368928E-2</v>
      </c>
      <c r="O64" s="49">
        <f t="shared" si="3"/>
        <v>1.8393817999999999E-2</v>
      </c>
      <c r="P64" s="49">
        <f t="shared" si="4"/>
        <v>2.1564068485459217E-2</v>
      </c>
      <c r="Q64" s="49">
        <f t="shared" si="5"/>
        <v>2.1564068485459217E-2</v>
      </c>
      <c r="R64" s="49">
        <f t="shared" si="6"/>
        <v>6.4412415714725529E-2</v>
      </c>
    </row>
    <row r="65" spans="1:18" ht="15" customHeight="1">
      <c r="A65" s="35" t="s">
        <v>67</v>
      </c>
      <c r="B65" s="48">
        <v>0.11919935500199633</v>
      </c>
      <c r="C65" s="35" t="s">
        <v>67</v>
      </c>
      <c r="D65" s="48">
        <v>0.14316289200000001</v>
      </c>
      <c r="E65" s="35" t="s">
        <v>68</v>
      </c>
      <c r="F65" s="48">
        <v>0.13666542334216331</v>
      </c>
      <c r="G65" s="35" t="s">
        <v>68</v>
      </c>
      <c r="H65" s="48">
        <v>0.1493197402924443</v>
      </c>
      <c r="I65" s="35" t="s">
        <v>68</v>
      </c>
      <c r="J65" s="48">
        <v>0.11633095519199105</v>
      </c>
      <c r="K65" s="36">
        <v>62</v>
      </c>
      <c r="L65" s="49">
        <f t="shared" si="0"/>
        <v>0.11633095519199105</v>
      </c>
      <c r="M65" s="49">
        <f t="shared" si="1"/>
        <v>0.1493197402924443</v>
      </c>
      <c r="N65" s="49">
        <f t="shared" si="2"/>
        <v>0.13666542334216331</v>
      </c>
      <c r="O65" s="49">
        <f t="shared" si="3"/>
        <v>0.14316289200000001</v>
      </c>
      <c r="P65" s="49">
        <f t="shared" si="4"/>
        <v>0.11919935500199633</v>
      </c>
      <c r="Q65" s="49">
        <f t="shared" si="5"/>
        <v>0.11919935500199633</v>
      </c>
      <c r="R65" s="49">
        <f t="shared" si="6"/>
        <v>0.132935673165719</v>
      </c>
    </row>
    <row r="66" spans="1:18" ht="15" customHeight="1">
      <c r="A66" s="34" t="s">
        <v>69</v>
      </c>
      <c r="B66" s="47">
        <v>1.959011630449543E-2</v>
      </c>
      <c r="C66" s="34" t="s">
        <v>69</v>
      </c>
      <c r="D66" s="47">
        <v>1.7204392999999998E-2</v>
      </c>
      <c r="E66" s="34" t="s">
        <v>69</v>
      </c>
      <c r="F66" s="47">
        <v>2.1744913671349005E-2</v>
      </c>
      <c r="G66" s="34" t="s">
        <v>69</v>
      </c>
      <c r="H66" s="47">
        <v>1.2426256407802854E-2</v>
      </c>
      <c r="I66" s="34" t="s">
        <v>69</v>
      </c>
      <c r="J66" s="47">
        <v>2.312719121860058</v>
      </c>
      <c r="K66" s="26">
        <v>63</v>
      </c>
      <c r="L66" s="49">
        <f t="shared" si="0"/>
        <v>2.312719121860058</v>
      </c>
      <c r="M66" s="49">
        <f t="shared" si="1"/>
        <v>1.2426256407802854E-2</v>
      </c>
      <c r="N66" s="49">
        <f t="shared" si="2"/>
        <v>2.1744913671349005E-2</v>
      </c>
      <c r="O66" s="49">
        <f t="shared" si="3"/>
        <v>1.7204392999999998E-2</v>
      </c>
      <c r="P66" s="49">
        <f t="shared" si="4"/>
        <v>1.959011630449543E-2</v>
      </c>
      <c r="Q66" s="49">
        <f t="shared" si="5"/>
        <v>1.959011630449543E-2</v>
      </c>
      <c r="R66" s="49">
        <f t="shared" si="6"/>
        <v>0.47673696024874107</v>
      </c>
    </row>
    <row r="67" spans="1:18" ht="15" customHeight="1">
      <c r="A67" s="35" t="s">
        <v>70</v>
      </c>
      <c r="B67" s="48">
        <v>5.8002794303018058E-2</v>
      </c>
      <c r="C67" s="35" t="s">
        <v>70</v>
      </c>
      <c r="D67" s="48">
        <v>1.9684427000000001E-2</v>
      </c>
      <c r="E67" s="35" t="s">
        <v>70</v>
      </c>
      <c r="F67" s="48">
        <v>1.0578909172109642E-2</v>
      </c>
      <c r="G67" s="35" t="s">
        <v>70</v>
      </c>
      <c r="H67" s="48">
        <v>7.2054963595649557E-2</v>
      </c>
      <c r="I67" s="35" t="s">
        <v>70</v>
      </c>
      <c r="J67" s="48">
        <v>0.31425108111649852</v>
      </c>
      <c r="K67" s="36">
        <v>64</v>
      </c>
      <c r="L67" s="49">
        <f t="shared" si="0"/>
        <v>0.31425108111649852</v>
      </c>
      <c r="M67" s="49">
        <f t="shared" si="1"/>
        <v>7.2054963595649557E-2</v>
      </c>
      <c r="N67" s="49">
        <f t="shared" si="2"/>
        <v>1.0578909172109642E-2</v>
      </c>
      <c r="O67" s="49">
        <f t="shared" si="3"/>
        <v>1.9684427000000001E-2</v>
      </c>
      <c r="P67" s="49">
        <f t="shared" si="4"/>
        <v>5.8002794303018058E-2</v>
      </c>
      <c r="Q67" s="49">
        <f t="shared" si="5"/>
        <v>5.8002794303018058E-2</v>
      </c>
      <c r="R67" s="49">
        <f t="shared" si="6"/>
        <v>9.4914435037455155E-2</v>
      </c>
    </row>
    <row r="68" spans="1:18" ht="15" customHeight="1">
      <c r="A68" s="34" t="s">
        <v>71</v>
      </c>
      <c r="B68" s="47">
        <v>0.12770355980680748</v>
      </c>
      <c r="C68" s="34" t="s">
        <v>71</v>
      </c>
      <c r="D68" s="47">
        <v>0.153217991</v>
      </c>
      <c r="E68" s="34" t="s">
        <v>71</v>
      </c>
      <c r="F68" s="47">
        <v>9.6365363156612302E-2</v>
      </c>
      <c r="G68" s="34" t="s">
        <v>71</v>
      </c>
      <c r="H68" s="47">
        <v>9.3907067898082355E-2</v>
      </c>
      <c r="I68" s="34" t="s">
        <v>71</v>
      </c>
      <c r="J68" s="47">
        <v>0.28428252582752678</v>
      </c>
      <c r="K68" s="26">
        <v>65</v>
      </c>
      <c r="L68" s="49">
        <f t="shared" si="0"/>
        <v>0.28428252582752678</v>
      </c>
      <c r="M68" s="49">
        <f t="shared" si="1"/>
        <v>9.3907067898082355E-2</v>
      </c>
      <c r="N68" s="49">
        <f t="shared" si="2"/>
        <v>9.6365363156612302E-2</v>
      </c>
      <c r="O68" s="49">
        <f t="shared" si="3"/>
        <v>0.153217991</v>
      </c>
      <c r="P68" s="49">
        <f t="shared" si="4"/>
        <v>0.12770355980680748</v>
      </c>
      <c r="Q68" s="49">
        <f t="shared" si="5"/>
        <v>0.12770355980680748</v>
      </c>
      <c r="R68" s="49">
        <f t="shared" si="6"/>
        <v>0.15109530153780576</v>
      </c>
    </row>
    <row r="69" spans="1:18" ht="15" customHeight="1">
      <c r="A69" s="35" t="s">
        <v>72</v>
      </c>
      <c r="B69" s="48">
        <v>8.8156595754890058E-2</v>
      </c>
      <c r="C69" s="35" t="s">
        <v>72</v>
      </c>
      <c r="D69" s="48">
        <v>8.7764248000000003E-2</v>
      </c>
      <c r="E69" s="35" t="s">
        <v>72</v>
      </c>
      <c r="F69" s="48">
        <v>0.11194075419487592</v>
      </c>
      <c r="G69" s="35" t="s">
        <v>72</v>
      </c>
      <c r="H69" s="48">
        <v>8.6290864180694787E-2</v>
      </c>
      <c r="I69" s="35" t="s">
        <v>72</v>
      </c>
      <c r="J69" s="48">
        <v>6.9495694591001217E-2</v>
      </c>
      <c r="K69" s="36">
        <v>66</v>
      </c>
      <c r="L69" s="49">
        <f t="shared" ref="L69:L96" si="7">J69</f>
        <v>6.9495694591001217E-2</v>
      </c>
      <c r="M69" s="49">
        <f t="shared" ref="M69:M96" si="8">H69</f>
        <v>8.6290864180694787E-2</v>
      </c>
      <c r="N69" s="49">
        <f t="shared" ref="N69:N96" si="9">F69</f>
        <v>0.11194075419487592</v>
      </c>
      <c r="O69" s="49">
        <f t="shared" ref="O69:O96" si="10">D69</f>
        <v>8.7764248000000003E-2</v>
      </c>
      <c r="P69" s="49">
        <f t="shared" ref="P69:P96" si="11">B69</f>
        <v>8.8156595754890058E-2</v>
      </c>
      <c r="Q69" s="49">
        <f t="shared" ref="Q69:Q96" si="12">P69</f>
        <v>8.8156595754890058E-2</v>
      </c>
      <c r="R69" s="49">
        <f t="shared" ref="R69:R96" si="13">AVERAGE(L69:P69)</f>
        <v>8.872963134429239E-2</v>
      </c>
    </row>
    <row r="70" spans="1:18" ht="15" customHeight="1">
      <c r="A70" s="34" t="s">
        <v>73</v>
      </c>
      <c r="B70" s="47">
        <v>0.10159538723319951</v>
      </c>
      <c r="C70" s="34" t="s">
        <v>73</v>
      </c>
      <c r="D70" s="47">
        <v>0.132108366</v>
      </c>
      <c r="E70" s="34" t="s">
        <v>73</v>
      </c>
      <c r="F70" s="47">
        <v>0.11332758783267104</v>
      </c>
      <c r="G70" s="34" t="s">
        <v>73</v>
      </c>
      <c r="H70" s="47">
        <v>0.11253003893756366</v>
      </c>
      <c r="I70" s="34" t="s">
        <v>73</v>
      </c>
      <c r="J70" s="47">
        <v>0.19384867746943335</v>
      </c>
      <c r="K70" s="26">
        <v>67</v>
      </c>
      <c r="L70" s="49">
        <f t="shared" si="7"/>
        <v>0.19384867746943335</v>
      </c>
      <c r="M70" s="49">
        <f t="shared" si="8"/>
        <v>0.11253003893756366</v>
      </c>
      <c r="N70" s="49">
        <f t="shared" si="9"/>
        <v>0.11332758783267104</v>
      </c>
      <c r="O70" s="49">
        <f t="shared" si="10"/>
        <v>0.132108366</v>
      </c>
      <c r="P70" s="49">
        <f t="shared" si="11"/>
        <v>0.10159538723319951</v>
      </c>
      <c r="Q70" s="49">
        <f t="shared" si="12"/>
        <v>0.10159538723319951</v>
      </c>
      <c r="R70" s="49">
        <f t="shared" si="13"/>
        <v>0.13068201149457351</v>
      </c>
    </row>
    <row r="71" spans="1:18" ht="15" customHeight="1">
      <c r="A71" s="35" t="s">
        <v>74</v>
      </c>
      <c r="B71" s="48">
        <v>0.10916673711499984</v>
      </c>
      <c r="C71" s="35" t="s">
        <v>74</v>
      </c>
      <c r="D71" s="48">
        <v>0.19332142699999999</v>
      </c>
      <c r="E71" s="35" t="s">
        <v>74</v>
      </c>
      <c r="F71" s="48">
        <v>0.20373859874290182</v>
      </c>
      <c r="G71" s="35" t="s">
        <v>74</v>
      </c>
      <c r="H71" s="48">
        <v>0.15533149911642868</v>
      </c>
      <c r="I71" s="35" t="s">
        <v>74</v>
      </c>
      <c r="J71" s="48">
        <v>-1.4518602083051948E-2</v>
      </c>
      <c r="K71" s="36">
        <v>68</v>
      </c>
      <c r="L71" s="49">
        <f t="shared" si="7"/>
        <v>-1.4518602083051948E-2</v>
      </c>
      <c r="M71" s="49">
        <f t="shared" si="8"/>
        <v>0.15533149911642868</v>
      </c>
      <c r="N71" s="49">
        <f t="shared" si="9"/>
        <v>0.20373859874290182</v>
      </c>
      <c r="O71" s="49">
        <f t="shared" si="10"/>
        <v>0.19332142699999999</v>
      </c>
      <c r="P71" s="49">
        <f t="shared" si="11"/>
        <v>0.10916673711499984</v>
      </c>
      <c r="Q71" s="49">
        <f t="shared" si="12"/>
        <v>0.10916673711499984</v>
      </c>
      <c r="R71" s="49">
        <f t="shared" si="13"/>
        <v>0.12940793197825567</v>
      </c>
    </row>
    <row r="72" spans="1:18" ht="15" customHeight="1">
      <c r="A72" s="34" t="s">
        <v>75</v>
      </c>
      <c r="B72" s="47">
        <v>0.14990957671006841</v>
      </c>
      <c r="C72" s="34" t="s">
        <v>75</v>
      </c>
      <c r="D72" s="47">
        <v>0.16474325000000001</v>
      </c>
      <c r="E72" s="34" t="s">
        <v>75</v>
      </c>
      <c r="F72" s="47">
        <v>0.18543865772797924</v>
      </c>
      <c r="G72" s="34" t="s">
        <v>75</v>
      </c>
      <c r="H72" s="47">
        <v>0.15137876015443102</v>
      </c>
      <c r="I72" s="34" t="s">
        <v>76</v>
      </c>
      <c r="J72" s="47">
        <v>-9.0185900904259601E-3</v>
      </c>
      <c r="K72" s="26">
        <v>69</v>
      </c>
      <c r="L72" s="49">
        <f t="shared" si="7"/>
        <v>-9.0185900904259601E-3</v>
      </c>
      <c r="M72" s="49">
        <f t="shared" si="8"/>
        <v>0.15137876015443102</v>
      </c>
      <c r="N72" s="49">
        <f t="shared" si="9"/>
        <v>0.18543865772797924</v>
      </c>
      <c r="O72" s="49">
        <f t="shared" si="10"/>
        <v>0.16474325000000001</v>
      </c>
      <c r="P72" s="49">
        <f t="shared" si="11"/>
        <v>0.14990957671006841</v>
      </c>
      <c r="Q72" s="49">
        <f t="shared" si="12"/>
        <v>0.14990957671006841</v>
      </c>
      <c r="R72" s="49">
        <f t="shared" si="13"/>
        <v>0.12849033090041057</v>
      </c>
    </row>
    <row r="73" spans="1:18" ht="15" customHeight="1">
      <c r="A73" s="35" t="s">
        <v>77</v>
      </c>
      <c r="B73" s="48">
        <v>0.1903751688856416</v>
      </c>
      <c r="C73" s="35" t="s">
        <v>77</v>
      </c>
      <c r="D73" s="48">
        <v>0.225780008</v>
      </c>
      <c r="E73" s="35" t="s">
        <v>77</v>
      </c>
      <c r="F73" s="48">
        <v>0.21180915350152668</v>
      </c>
      <c r="G73" s="35" t="s">
        <v>77</v>
      </c>
      <c r="H73" s="48">
        <v>0.18764720680005231</v>
      </c>
      <c r="I73" s="35" t="s">
        <v>77</v>
      </c>
      <c r="J73" s="48">
        <v>9.0577808318904413E-2</v>
      </c>
      <c r="K73" s="36">
        <v>70</v>
      </c>
      <c r="L73" s="49">
        <f t="shared" si="7"/>
        <v>9.0577808318904413E-2</v>
      </c>
      <c r="M73" s="49">
        <f t="shared" si="8"/>
        <v>0.18764720680005231</v>
      </c>
      <c r="N73" s="49">
        <f t="shared" si="9"/>
        <v>0.21180915350152668</v>
      </c>
      <c r="O73" s="49">
        <f t="shared" si="10"/>
        <v>0.225780008</v>
      </c>
      <c r="P73" s="49">
        <f t="shared" si="11"/>
        <v>0.1903751688856416</v>
      </c>
      <c r="Q73" s="49">
        <f t="shared" si="12"/>
        <v>0.1903751688856416</v>
      </c>
      <c r="R73" s="49">
        <f t="shared" si="13"/>
        <v>0.181237869101225</v>
      </c>
    </row>
    <row r="74" spans="1:18" ht="15" customHeight="1">
      <c r="A74" s="34" t="s">
        <v>78</v>
      </c>
      <c r="B74" s="47">
        <v>0.15357769346448241</v>
      </c>
      <c r="C74" s="34" t="s">
        <v>78</v>
      </c>
      <c r="D74" s="47">
        <v>0.20105076199999999</v>
      </c>
      <c r="E74" s="34" t="s">
        <v>78</v>
      </c>
      <c r="F74" s="47">
        <v>0.23179415832638783</v>
      </c>
      <c r="G74" s="34" t="s">
        <v>78</v>
      </c>
      <c r="H74" s="47">
        <v>0.30637258289492636</v>
      </c>
      <c r="I74" s="34" t="s">
        <v>78</v>
      </c>
      <c r="J74" s="47">
        <v>7.7272397464433845E-2</v>
      </c>
      <c r="K74" s="26">
        <v>71</v>
      </c>
      <c r="L74" s="49">
        <f t="shared" si="7"/>
        <v>7.7272397464433845E-2</v>
      </c>
      <c r="M74" s="49">
        <f t="shared" si="8"/>
        <v>0.30637258289492636</v>
      </c>
      <c r="N74" s="49">
        <f t="shared" si="9"/>
        <v>0.23179415832638783</v>
      </c>
      <c r="O74" s="49">
        <f t="shared" si="10"/>
        <v>0.20105076199999999</v>
      </c>
      <c r="P74" s="49">
        <f t="shared" si="11"/>
        <v>0.15357769346448241</v>
      </c>
      <c r="Q74" s="49">
        <f t="shared" si="12"/>
        <v>0.15357769346448241</v>
      </c>
      <c r="R74" s="49">
        <f t="shared" si="13"/>
        <v>0.19401351883004608</v>
      </c>
    </row>
    <row r="75" spans="1:18" ht="15" customHeight="1">
      <c r="A75" s="35" t="s">
        <v>79</v>
      </c>
      <c r="B75" s="48">
        <v>0.14201239842212565</v>
      </c>
      <c r="C75" s="35" t="s">
        <v>79</v>
      </c>
      <c r="D75" s="48">
        <v>0.16954571099999999</v>
      </c>
      <c r="E75" s="35" t="s">
        <v>79</v>
      </c>
      <c r="F75" s="48">
        <v>0.16416113348256883</v>
      </c>
      <c r="G75" s="35" t="s">
        <v>79</v>
      </c>
      <c r="H75" s="48">
        <v>0.16838920057571785</v>
      </c>
      <c r="I75" s="35" t="s">
        <v>79</v>
      </c>
      <c r="J75" s="48">
        <v>0.1996670071691824</v>
      </c>
      <c r="K75" s="36">
        <v>72</v>
      </c>
      <c r="L75" s="49">
        <f t="shared" si="7"/>
        <v>0.1996670071691824</v>
      </c>
      <c r="M75" s="49">
        <f t="shared" si="8"/>
        <v>0.16838920057571785</v>
      </c>
      <c r="N75" s="49">
        <f t="shared" si="9"/>
        <v>0.16416113348256883</v>
      </c>
      <c r="O75" s="49">
        <f t="shared" si="10"/>
        <v>0.16954571099999999</v>
      </c>
      <c r="P75" s="49">
        <f t="shared" si="11"/>
        <v>0.14201239842212565</v>
      </c>
      <c r="Q75" s="49">
        <f t="shared" si="12"/>
        <v>0.14201239842212565</v>
      </c>
      <c r="R75" s="49">
        <f t="shared" si="13"/>
        <v>0.16875509012991896</v>
      </c>
    </row>
    <row r="76" spans="1:18" ht="15" customHeight="1">
      <c r="A76" s="34" t="s">
        <v>80</v>
      </c>
      <c r="B76" s="47">
        <v>0.22959904231832087</v>
      </c>
      <c r="C76" s="34" t="s">
        <v>80</v>
      </c>
      <c r="D76" s="47">
        <v>0.22223831199999999</v>
      </c>
      <c r="E76" s="34" t="s">
        <v>80</v>
      </c>
      <c r="F76" s="47">
        <v>0.24748968874999738</v>
      </c>
      <c r="G76" s="34" t="s">
        <v>80</v>
      </c>
      <c r="H76" s="47">
        <v>0.21356631368065709</v>
      </c>
      <c r="I76" s="34" t="s">
        <v>80</v>
      </c>
      <c r="J76" s="47">
        <v>4.4627777130853523E-2</v>
      </c>
      <c r="K76" s="26">
        <v>73</v>
      </c>
      <c r="L76" s="49">
        <f t="shared" si="7"/>
        <v>4.4627777130853523E-2</v>
      </c>
      <c r="M76" s="49">
        <f t="shared" si="8"/>
        <v>0.21356631368065709</v>
      </c>
      <c r="N76" s="49">
        <f t="shared" si="9"/>
        <v>0.24748968874999738</v>
      </c>
      <c r="O76" s="49">
        <f t="shared" si="10"/>
        <v>0.22223831199999999</v>
      </c>
      <c r="P76" s="49">
        <f t="shared" si="11"/>
        <v>0.22959904231832087</v>
      </c>
      <c r="Q76" s="49">
        <f t="shared" si="12"/>
        <v>0.22959904231832087</v>
      </c>
      <c r="R76" s="49">
        <f t="shared" si="13"/>
        <v>0.19150422677596576</v>
      </c>
    </row>
    <row r="77" spans="1:18" ht="15" customHeight="1">
      <c r="A77" s="35" t="s">
        <v>81</v>
      </c>
      <c r="B77" s="48">
        <v>0.21037589654066582</v>
      </c>
      <c r="C77" s="35" t="s">
        <v>81</v>
      </c>
      <c r="D77" s="48">
        <v>0.24105563899999999</v>
      </c>
      <c r="E77" s="35" t="s">
        <v>81</v>
      </c>
      <c r="F77" s="48">
        <v>0.23559707498326118</v>
      </c>
      <c r="G77" s="35" t="s">
        <v>81</v>
      </c>
      <c r="H77" s="48">
        <v>0.2293760893627291</v>
      </c>
      <c r="I77" s="35" t="s">
        <v>81</v>
      </c>
      <c r="J77" s="48">
        <v>1.4447292569200141E-2</v>
      </c>
      <c r="K77" s="36">
        <v>74</v>
      </c>
      <c r="L77" s="49">
        <f t="shared" si="7"/>
        <v>1.4447292569200141E-2</v>
      </c>
      <c r="M77" s="49">
        <f t="shared" si="8"/>
        <v>0.2293760893627291</v>
      </c>
      <c r="N77" s="49">
        <f t="shared" si="9"/>
        <v>0.23559707498326118</v>
      </c>
      <c r="O77" s="49">
        <f t="shared" si="10"/>
        <v>0.24105563899999999</v>
      </c>
      <c r="P77" s="49">
        <f t="shared" si="11"/>
        <v>0.21037589654066582</v>
      </c>
      <c r="Q77" s="49">
        <f t="shared" si="12"/>
        <v>0.21037589654066582</v>
      </c>
      <c r="R77" s="49">
        <f t="shared" si="13"/>
        <v>0.18617039849117123</v>
      </c>
    </row>
    <row r="78" spans="1:18" ht="15" customHeight="1">
      <c r="A78" s="34" t="s">
        <v>82</v>
      </c>
      <c r="B78" s="47">
        <v>7.5668813439303997E-2</v>
      </c>
      <c r="C78" s="34" t="s">
        <v>82</v>
      </c>
      <c r="D78" s="47">
        <v>8.4639940999999996E-2</v>
      </c>
      <c r="E78" s="34" t="s">
        <v>82</v>
      </c>
      <c r="F78" s="47">
        <v>0.11143048255838946</v>
      </c>
      <c r="G78" s="34" t="s">
        <v>82</v>
      </c>
      <c r="H78" s="47">
        <v>9.3792688869244398E-2</v>
      </c>
      <c r="I78" s="34" t="s">
        <v>83</v>
      </c>
      <c r="J78" s="47">
        <v>-1.4383148411136429E-2</v>
      </c>
      <c r="K78" s="26">
        <v>75</v>
      </c>
      <c r="L78" s="49">
        <f t="shared" si="7"/>
        <v>-1.4383148411136429E-2</v>
      </c>
      <c r="M78" s="49">
        <f t="shared" si="8"/>
        <v>9.3792688869244398E-2</v>
      </c>
      <c r="N78" s="49">
        <f t="shared" si="9"/>
        <v>0.11143048255838946</v>
      </c>
      <c r="O78" s="49">
        <f t="shared" si="10"/>
        <v>8.4639940999999996E-2</v>
      </c>
      <c r="P78" s="49">
        <f t="shared" si="11"/>
        <v>7.5668813439303997E-2</v>
      </c>
      <c r="Q78" s="49">
        <f t="shared" si="12"/>
        <v>7.5668813439303997E-2</v>
      </c>
      <c r="R78" s="49">
        <f t="shared" si="13"/>
        <v>7.0229755491160284E-2</v>
      </c>
    </row>
    <row r="79" spans="1:18" ht="15" customHeight="1">
      <c r="A79" s="35" t="s">
        <v>84</v>
      </c>
      <c r="B79" s="48">
        <v>0.22005237551028448</v>
      </c>
      <c r="C79" s="35" t="s">
        <v>84</v>
      </c>
      <c r="D79" s="48">
        <v>0.212907391</v>
      </c>
      <c r="E79" s="35" t="s">
        <v>84</v>
      </c>
      <c r="F79" s="48">
        <v>0.1995398747176759</v>
      </c>
      <c r="G79" s="35" t="s">
        <v>84</v>
      </c>
      <c r="H79" s="48">
        <v>0.20438720665738258</v>
      </c>
      <c r="I79" s="35" t="s">
        <v>84</v>
      </c>
      <c r="J79" s="48">
        <v>0.10117135039930307</v>
      </c>
      <c r="K79" s="36">
        <v>76</v>
      </c>
      <c r="L79" s="49">
        <f t="shared" si="7"/>
        <v>0.10117135039930307</v>
      </c>
      <c r="M79" s="49">
        <f t="shared" si="8"/>
        <v>0.20438720665738258</v>
      </c>
      <c r="N79" s="49">
        <f t="shared" si="9"/>
        <v>0.1995398747176759</v>
      </c>
      <c r="O79" s="49">
        <f t="shared" si="10"/>
        <v>0.212907391</v>
      </c>
      <c r="P79" s="49">
        <f t="shared" si="11"/>
        <v>0.22005237551028448</v>
      </c>
      <c r="Q79" s="49">
        <f t="shared" si="12"/>
        <v>0.22005237551028448</v>
      </c>
      <c r="R79" s="49">
        <f t="shared" si="13"/>
        <v>0.1876116396569292</v>
      </c>
    </row>
    <row r="80" spans="1:18" ht="15" customHeight="1">
      <c r="A80" s="34" t="s">
        <v>85</v>
      </c>
      <c r="B80" s="47">
        <v>7.9072435267125527E-2</v>
      </c>
      <c r="C80" s="34" t="s">
        <v>85</v>
      </c>
      <c r="D80" s="47">
        <v>0.100946221</v>
      </c>
      <c r="E80" s="34" t="s">
        <v>85</v>
      </c>
      <c r="F80" s="47">
        <v>9.6019854482673583E-2</v>
      </c>
      <c r="G80" s="34" t="s">
        <v>85</v>
      </c>
      <c r="H80" s="47">
        <v>0.13582045275623947</v>
      </c>
      <c r="I80" s="34" t="s">
        <v>85</v>
      </c>
      <c r="J80" s="47">
        <v>0.11690913004074123</v>
      </c>
      <c r="K80" s="26">
        <v>77</v>
      </c>
      <c r="L80" s="49">
        <f t="shared" si="7"/>
        <v>0.11690913004074123</v>
      </c>
      <c r="M80" s="49">
        <f t="shared" si="8"/>
        <v>0.13582045275623947</v>
      </c>
      <c r="N80" s="49">
        <f t="shared" si="9"/>
        <v>9.6019854482673583E-2</v>
      </c>
      <c r="O80" s="49">
        <f t="shared" si="10"/>
        <v>0.100946221</v>
      </c>
      <c r="P80" s="49">
        <f t="shared" si="11"/>
        <v>7.9072435267125527E-2</v>
      </c>
      <c r="Q80" s="49">
        <f t="shared" si="12"/>
        <v>7.9072435267125527E-2</v>
      </c>
      <c r="R80" s="49">
        <f t="shared" si="13"/>
        <v>0.10575361870935596</v>
      </c>
    </row>
    <row r="81" spans="1:18" ht="15" customHeight="1">
      <c r="A81" s="35" t="s">
        <v>86</v>
      </c>
      <c r="B81" s="48">
        <v>8.0391982164916109E-2</v>
      </c>
      <c r="C81" s="35" t="s">
        <v>86</v>
      </c>
      <c r="D81" s="48">
        <v>7.7081178E-2</v>
      </c>
      <c r="E81" s="35" t="s">
        <v>86</v>
      </c>
      <c r="F81" s="48">
        <v>9.5094168488132555E-2</v>
      </c>
      <c r="G81" s="35" t="s">
        <v>86</v>
      </c>
      <c r="H81" s="48">
        <v>0.10109642764560324</v>
      </c>
      <c r="I81" s="35" t="s">
        <v>86</v>
      </c>
      <c r="J81" s="48">
        <v>0.22798648260782761</v>
      </c>
      <c r="K81" s="36">
        <v>78</v>
      </c>
      <c r="L81" s="49">
        <f t="shared" si="7"/>
        <v>0.22798648260782761</v>
      </c>
      <c r="M81" s="49">
        <f t="shared" si="8"/>
        <v>0.10109642764560324</v>
      </c>
      <c r="N81" s="49">
        <f t="shared" si="9"/>
        <v>9.5094168488132555E-2</v>
      </c>
      <c r="O81" s="49">
        <f t="shared" si="10"/>
        <v>7.7081178E-2</v>
      </c>
      <c r="P81" s="49">
        <f t="shared" si="11"/>
        <v>8.0391982164916109E-2</v>
      </c>
      <c r="Q81" s="49">
        <f t="shared" si="12"/>
        <v>8.0391982164916109E-2</v>
      </c>
      <c r="R81" s="49">
        <f t="shared" si="13"/>
        <v>0.11633004778129589</v>
      </c>
    </row>
    <row r="82" spans="1:18" ht="15" customHeight="1">
      <c r="A82" s="34" t="s">
        <v>87</v>
      </c>
      <c r="B82" s="47">
        <v>8.5065129957868649E-2</v>
      </c>
      <c r="C82" s="34" t="s">
        <v>87</v>
      </c>
      <c r="D82" s="47">
        <v>0.111278244</v>
      </c>
      <c r="E82" s="34" t="s">
        <v>87</v>
      </c>
      <c r="F82" s="47">
        <v>0.11245727278753767</v>
      </c>
      <c r="G82" s="34" t="s">
        <v>87</v>
      </c>
      <c r="H82" s="47">
        <v>6.8810885143789108E-2</v>
      </c>
      <c r="I82" s="34" t="s">
        <v>87</v>
      </c>
      <c r="J82" s="47">
        <v>0.27401926641874397</v>
      </c>
      <c r="K82" s="26">
        <v>79</v>
      </c>
      <c r="L82" s="49">
        <f t="shared" si="7"/>
        <v>0.27401926641874397</v>
      </c>
      <c r="M82" s="49">
        <f t="shared" si="8"/>
        <v>6.8810885143789108E-2</v>
      </c>
      <c r="N82" s="49">
        <f t="shared" si="9"/>
        <v>0.11245727278753767</v>
      </c>
      <c r="O82" s="49">
        <f t="shared" si="10"/>
        <v>0.111278244</v>
      </c>
      <c r="P82" s="49">
        <f t="shared" si="11"/>
        <v>8.5065129957868649E-2</v>
      </c>
      <c r="Q82" s="49">
        <f t="shared" si="12"/>
        <v>8.5065129957868649E-2</v>
      </c>
      <c r="R82" s="49">
        <f t="shared" si="13"/>
        <v>0.13032615966158786</v>
      </c>
    </row>
    <row r="83" spans="1:18" ht="15" customHeight="1">
      <c r="A83" s="35" t="s">
        <v>88</v>
      </c>
      <c r="B83" s="48">
        <v>8.3122748737569585E-2</v>
      </c>
      <c r="C83" s="35" t="s">
        <v>88</v>
      </c>
      <c r="D83" s="48">
        <v>7.2994815000000005E-2</v>
      </c>
      <c r="E83" s="35" t="s">
        <v>88</v>
      </c>
      <c r="F83" s="48">
        <v>0.11819180420938818</v>
      </c>
      <c r="G83" s="35" t="s">
        <v>88</v>
      </c>
      <c r="H83" s="48">
        <v>6.7483413327711433E-2</v>
      </c>
      <c r="I83" s="35" t="s">
        <v>88</v>
      </c>
      <c r="J83" s="48">
        <v>8.5372651988087023E-2</v>
      </c>
      <c r="K83" s="36">
        <v>80</v>
      </c>
      <c r="L83" s="49">
        <f t="shared" si="7"/>
        <v>8.5372651988087023E-2</v>
      </c>
      <c r="M83" s="49">
        <f t="shared" si="8"/>
        <v>6.7483413327711433E-2</v>
      </c>
      <c r="N83" s="49">
        <f t="shared" si="9"/>
        <v>0.11819180420938818</v>
      </c>
      <c r="O83" s="49">
        <f t="shared" si="10"/>
        <v>7.2994815000000005E-2</v>
      </c>
      <c r="P83" s="49">
        <f t="shared" si="11"/>
        <v>8.3122748737569585E-2</v>
      </c>
      <c r="Q83" s="49">
        <f t="shared" si="12"/>
        <v>8.3122748737569585E-2</v>
      </c>
      <c r="R83" s="49">
        <f t="shared" si="13"/>
        <v>8.5433086652551254E-2</v>
      </c>
    </row>
    <row r="84" spans="1:18" ht="15" customHeight="1">
      <c r="A84" s="34" t="s">
        <v>89</v>
      </c>
      <c r="B84" s="47">
        <v>0.16752178607663978</v>
      </c>
      <c r="C84" s="34" t="s">
        <v>89</v>
      </c>
      <c r="D84" s="47">
        <v>0.14469327400000001</v>
      </c>
      <c r="E84" s="34" t="s">
        <v>89</v>
      </c>
      <c r="F84" s="47">
        <v>0.18115516747842228</v>
      </c>
      <c r="G84" s="34" t="s">
        <v>89</v>
      </c>
      <c r="H84" s="47">
        <v>0.20152920986224038</v>
      </c>
      <c r="I84" s="34" t="s">
        <v>89</v>
      </c>
      <c r="J84" s="47">
        <v>0.22900509780518394</v>
      </c>
      <c r="K84" s="26">
        <v>81</v>
      </c>
      <c r="L84" s="49">
        <f t="shared" si="7"/>
        <v>0.22900509780518394</v>
      </c>
      <c r="M84" s="49">
        <f t="shared" si="8"/>
        <v>0.20152920986224038</v>
      </c>
      <c r="N84" s="49">
        <f t="shared" si="9"/>
        <v>0.18115516747842228</v>
      </c>
      <c r="O84" s="49">
        <f t="shared" si="10"/>
        <v>0.14469327400000001</v>
      </c>
      <c r="P84" s="49">
        <f t="shared" si="11"/>
        <v>0.16752178607663978</v>
      </c>
      <c r="Q84" s="49">
        <f t="shared" si="12"/>
        <v>0.16752178607663978</v>
      </c>
      <c r="R84" s="49">
        <f t="shared" si="13"/>
        <v>0.18478090704449729</v>
      </c>
    </row>
    <row r="85" spans="1:18" ht="15" customHeight="1">
      <c r="A85" s="35" t="s">
        <v>90</v>
      </c>
      <c r="B85" s="48">
        <v>2.5022189496399477E-2</v>
      </c>
      <c r="C85" s="35" t="s">
        <v>90</v>
      </c>
      <c r="D85" s="48">
        <v>3.4863142E-2</v>
      </c>
      <c r="E85" s="35" t="s">
        <v>90</v>
      </c>
      <c r="F85" s="48">
        <v>3.7969562970166779E-2</v>
      </c>
      <c r="G85" s="35" t="s">
        <v>90</v>
      </c>
      <c r="H85" s="48">
        <v>5.0749210652175719E-2</v>
      </c>
      <c r="I85" s="35" t="s">
        <v>91</v>
      </c>
      <c r="J85" s="48">
        <v>0.11339584954818878</v>
      </c>
      <c r="K85" s="36">
        <v>82</v>
      </c>
      <c r="L85" s="49">
        <f t="shared" si="7"/>
        <v>0.11339584954818878</v>
      </c>
      <c r="M85" s="49">
        <f t="shared" si="8"/>
        <v>5.0749210652175719E-2</v>
      </c>
      <c r="N85" s="49">
        <f t="shared" si="9"/>
        <v>3.7969562970166779E-2</v>
      </c>
      <c r="O85" s="49">
        <f t="shared" si="10"/>
        <v>3.4863142E-2</v>
      </c>
      <c r="P85" s="49">
        <f t="shared" si="11"/>
        <v>2.5022189496399477E-2</v>
      </c>
      <c r="Q85" s="49">
        <f t="shared" si="12"/>
        <v>2.5022189496399477E-2</v>
      </c>
      <c r="R85" s="49">
        <f t="shared" si="13"/>
        <v>5.2399990933386167E-2</v>
      </c>
    </row>
    <row r="86" spans="1:18" ht="15" customHeight="1">
      <c r="A86" s="34" t="s">
        <v>108</v>
      </c>
      <c r="B86" s="47">
        <v>3.9808396003550434E-2</v>
      </c>
      <c r="C86" s="34" t="s">
        <v>108</v>
      </c>
      <c r="D86" s="47">
        <v>5.6743788000000003E-2</v>
      </c>
      <c r="E86" s="34" t="s">
        <v>108</v>
      </c>
      <c r="F86" s="47">
        <v>6.3353027311790433E-2</v>
      </c>
      <c r="G86" s="34" t="s">
        <v>108</v>
      </c>
      <c r="H86" s="47">
        <v>6.8643160620158572E-2</v>
      </c>
      <c r="I86" s="34" t="s">
        <v>109</v>
      </c>
      <c r="J86" s="47">
        <v>0.15215823781397503</v>
      </c>
      <c r="K86" s="26">
        <v>83</v>
      </c>
      <c r="L86" s="49">
        <f t="shared" si="7"/>
        <v>0.15215823781397503</v>
      </c>
      <c r="M86" s="49">
        <f t="shared" si="8"/>
        <v>6.8643160620158572E-2</v>
      </c>
      <c r="N86" s="49">
        <f t="shared" si="9"/>
        <v>6.3353027311790433E-2</v>
      </c>
      <c r="O86" s="49">
        <f t="shared" si="10"/>
        <v>5.6743788000000003E-2</v>
      </c>
      <c r="P86" s="49">
        <f t="shared" si="11"/>
        <v>3.9808396003550434E-2</v>
      </c>
      <c r="Q86" s="49">
        <f t="shared" si="12"/>
        <v>3.9808396003550434E-2</v>
      </c>
      <c r="R86" s="49">
        <f t="shared" si="13"/>
        <v>7.6141321949894897E-2</v>
      </c>
    </row>
    <row r="87" spans="1:18" ht="15" customHeight="1">
      <c r="A87" s="35" t="s">
        <v>92</v>
      </c>
      <c r="B87" s="48">
        <v>7.0538391996600447E-2</v>
      </c>
      <c r="C87" s="35" t="s">
        <v>92</v>
      </c>
      <c r="D87" s="48">
        <v>7.9423922999999993E-2</v>
      </c>
      <c r="E87" s="35" t="s">
        <v>92</v>
      </c>
      <c r="F87" s="48">
        <v>0.11488114321893016</v>
      </c>
      <c r="G87" s="35" t="s">
        <v>92</v>
      </c>
      <c r="H87" s="48">
        <v>0.13988257638246324</v>
      </c>
      <c r="I87" s="35" t="s">
        <v>92</v>
      </c>
      <c r="J87" s="48">
        <v>0.2012022367810799</v>
      </c>
      <c r="K87" s="36">
        <v>84</v>
      </c>
      <c r="L87" s="49">
        <f t="shared" si="7"/>
        <v>0.2012022367810799</v>
      </c>
      <c r="M87" s="49">
        <f t="shared" si="8"/>
        <v>0.13988257638246324</v>
      </c>
      <c r="N87" s="49">
        <f t="shared" si="9"/>
        <v>0.11488114321893016</v>
      </c>
      <c r="O87" s="49">
        <f t="shared" si="10"/>
        <v>7.9423922999999993E-2</v>
      </c>
      <c r="P87" s="49">
        <f t="shared" si="11"/>
        <v>7.0538391996600447E-2</v>
      </c>
      <c r="Q87" s="49">
        <f t="shared" si="12"/>
        <v>7.0538391996600447E-2</v>
      </c>
      <c r="R87" s="49">
        <f t="shared" si="13"/>
        <v>0.12118565427581474</v>
      </c>
    </row>
    <row r="88" spans="1:18" ht="15" customHeight="1">
      <c r="A88" s="34" t="s">
        <v>93</v>
      </c>
      <c r="B88" s="47">
        <v>7.9481199703112571E-2</v>
      </c>
      <c r="C88" s="34" t="s">
        <v>93</v>
      </c>
      <c r="D88" s="47">
        <v>9.1112081999999997E-2</v>
      </c>
      <c r="E88" s="34" t="s">
        <v>93</v>
      </c>
      <c r="F88" s="47">
        <v>9.376621401622498E-2</v>
      </c>
      <c r="G88" s="34" t="s">
        <v>93</v>
      </c>
      <c r="H88" s="47">
        <v>5.7621165226919388E-2</v>
      </c>
      <c r="I88" s="34" t="s">
        <v>93</v>
      </c>
      <c r="J88" s="47">
        <v>7.6010946594652642E-2</v>
      </c>
      <c r="K88" s="26">
        <v>85</v>
      </c>
      <c r="L88" s="49">
        <f t="shared" si="7"/>
        <v>7.6010946594652642E-2</v>
      </c>
      <c r="M88" s="49">
        <f t="shared" si="8"/>
        <v>5.7621165226919388E-2</v>
      </c>
      <c r="N88" s="49">
        <f t="shared" si="9"/>
        <v>9.376621401622498E-2</v>
      </c>
      <c r="O88" s="49">
        <f t="shared" si="10"/>
        <v>9.1112081999999997E-2</v>
      </c>
      <c r="P88" s="49">
        <f t="shared" si="11"/>
        <v>7.9481199703112571E-2</v>
      </c>
      <c r="Q88" s="49">
        <f t="shared" si="12"/>
        <v>7.9481199703112571E-2</v>
      </c>
      <c r="R88" s="49">
        <f t="shared" si="13"/>
        <v>7.9598321508181913E-2</v>
      </c>
    </row>
    <row r="89" spans="1:18" ht="15" customHeight="1">
      <c r="A89" s="35" t="s">
        <v>94</v>
      </c>
      <c r="B89" s="48">
        <v>8.1216264904198157E-2</v>
      </c>
      <c r="C89" s="35" t="s">
        <v>94</v>
      </c>
      <c r="D89" s="48">
        <v>6.1415079999999997E-2</v>
      </c>
      <c r="E89" s="35" t="s">
        <v>94</v>
      </c>
      <c r="F89" s="48">
        <v>8.8623266512518242E-2</v>
      </c>
      <c r="G89" s="35" t="s">
        <v>94</v>
      </c>
      <c r="H89" s="48">
        <v>8.6991164405494176E-2</v>
      </c>
      <c r="I89" s="35" t="s">
        <v>94</v>
      </c>
      <c r="J89" s="48">
        <v>0.17040528147060258</v>
      </c>
      <c r="K89" s="36">
        <v>86</v>
      </c>
      <c r="L89" s="49">
        <f t="shared" si="7"/>
        <v>0.17040528147060258</v>
      </c>
      <c r="M89" s="49">
        <f t="shared" si="8"/>
        <v>8.6991164405494176E-2</v>
      </c>
      <c r="N89" s="49">
        <f t="shared" si="9"/>
        <v>8.8623266512518242E-2</v>
      </c>
      <c r="O89" s="49">
        <f t="shared" si="10"/>
        <v>6.1415079999999997E-2</v>
      </c>
      <c r="P89" s="49">
        <f t="shared" si="11"/>
        <v>8.1216264904198157E-2</v>
      </c>
      <c r="Q89" s="49">
        <f t="shared" si="12"/>
        <v>8.1216264904198157E-2</v>
      </c>
      <c r="R89" s="49">
        <f t="shared" si="13"/>
        <v>9.773021145856263E-2</v>
      </c>
    </row>
    <row r="90" spans="1:18" ht="15" customHeight="1">
      <c r="A90" s="34" t="s">
        <v>95</v>
      </c>
      <c r="B90" s="47">
        <v>8.045749317568289E-2</v>
      </c>
      <c r="C90" s="34" t="s">
        <v>95</v>
      </c>
      <c r="D90" s="47">
        <v>0.13357276500000001</v>
      </c>
      <c r="E90" s="34" t="s">
        <v>95</v>
      </c>
      <c r="F90" s="47">
        <v>0.11885251396533396</v>
      </c>
      <c r="G90" s="34" t="s">
        <v>95</v>
      </c>
      <c r="H90" s="47">
        <v>0.11834044811727591</v>
      </c>
      <c r="I90" s="34" t="s">
        <v>95</v>
      </c>
      <c r="J90" s="47">
        <v>-4.4877458110119339E-2</v>
      </c>
      <c r="K90" s="26">
        <v>87</v>
      </c>
      <c r="L90" s="49">
        <f t="shared" si="7"/>
        <v>-4.4877458110119339E-2</v>
      </c>
      <c r="M90" s="49">
        <f t="shared" si="8"/>
        <v>0.11834044811727591</v>
      </c>
      <c r="N90" s="49">
        <f t="shared" si="9"/>
        <v>0.11885251396533396</v>
      </c>
      <c r="O90" s="49">
        <f t="shared" si="10"/>
        <v>0.13357276500000001</v>
      </c>
      <c r="P90" s="49">
        <f t="shared" si="11"/>
        <v>8.045749317568289E-2</v>
      </c>
      <c r="Q90" s="49">
        <f t="shared" si="12"/>
        <v>8.045749317568289E-2</v>
      </c>
      <c r="R90" s="49">
        <f t="shared" si="13"/>
        <v>8.12691524296347E-2</v>
      </c>
    </row>
    <row r="91" spans="1:18" ht="15" customHeight="1">
      <c r="A91" s="35" t="s">
        <v>96</v>
      </c>
      <c r="B91" s="48">
        <v>5.2533669558107815E-2</v>
      </c>
      <c r="C91" s="35" t="s">
        <v>96</v>
      </c>
      <c r="D91" s="48">
        <v>8.8435477999999998E-2</v>
      </c>
      <c r="E91" s="35" t="s">
        <v>96</v>
      </c>
      <c r="F91" s="48">
        <v>0.11635502009050758</v>
      </c>
      <c r="G91" s="35" t="s">
        <v>96</v>
      </c>
      <c r="H91" s="48">
        <v>0.1238790397798035</v>
      </c>
      <c r="I91" s="35" t="s">
        <v>96</v>
      </c>
      <c r="J91" s="48">
        <v>0.16013438885090603</v>
      </c>
      <c r="K91" s="36">
        <v>88</v>
      </c>
      <c r="L91" s="49">
        <f t="shared" si="7"/>
        <v>0.16013438885090603</v>
      </c>
      <c r="M91" s="49">
        <f t="shared" si="8"/>
        <v>0.1238790397798035</v>
      </c>
      <c r="N91" s="49">
        <f t="shared" si="9"/>
        <v>0.11635502009050758</v>
      </c>
      <c r="O91" s="49">
        <f t="shared" si="10"/>
        <v>8.8435477999999998E-2</v>
      </c>
      <c r="P91" s="49">
        <f t="shared" si="11"/>
        <v>5.2533669558107815E-2</v>
      </c>
      <c r="Q91" s="49">
        <f t="shared" si="12"/>
        <v>5.2533669558107815E-2</v>
      </c>
      <c r="R91" s="49">
        <f t="shared" si="13"/>
        <v>0.108267519255865</v>
      </c>
    </row>
    <row r="92" spans="1:18" ht="15" customHeight="1">
      <c r="A92" s="34" t="s">
        <v>97</v>
      </c>
      <c r="B92" s="47">
        <v>0.21919401350748385</v>
      </c>
      <c r="C92" s="34" t="s">
        <v>97</v>
      </c>
      <c r="D92" s="47">
        <v>0.17464258999999999</v>
      </c>
      <c r="E92" s="34" t="s">
        <v>97</v>
      </c>
      <c r="F92" s="47">
        <v>0.18819892895535401</v>
      </c>
      <c r="G92" s="34" t="s">
        <v>97</v>
      </c>
      <c r="H92" s="47">
        <v>0.20078919928811217</v>
      </c>
      <c r="I92" s="34" t="s">
        <v>97</v>
      </c>
      <c r="J92" s="47">
        <v>8.3087861172353339E-2</v>
      </c>
      <c r="K92" s="26">
        <v>89</v>
      </c>
      <c r="L92" s="49">
        <f t="shared" si="7"/>
        <v>8.3087861172353339E-2</v>
      </c>
      <c r="M92" s="49">
        <f t="shared" si="8"/>
        <v>0.20078919928811217</v>
      </c>
      <c r="N92" s="49">
        <f t="shared" si="9"/>
        <v>0.18819892895535401</v>
      </c>
      <c r="O92" s="49">
        <f t="shared" si="10"/>
        <v>0.17464258999999999</v>
      </c>
      <c r="P92" s="49">
        <f t="shared" si="11"/>
        <v>0.21919401350748385</v>
      </c>
      <c r="Q92" s="49">
        <f t="shared" si="12"/>
        <v>0.21919401350748385</v>
      </c>
      <c r="R92" s="49">
        <f t="shared" si="13"/>
        <v>0.17318251858466066</v>
      </c>
    </row>
    <row r="93" spans="1:18" ht="15" customHeight="1">
      <c r="A93" s="35" t="s">
        <v>98</v>
      </c>
      <c r="B93" s="48">
        <v>0.23820780862959604</v>
      </c>
      <c r="C93" s="35" t="s">
        <v>98</v>
      </c>
      <c r="D93" s="48">
        <v>0.22170900700000001</v>
      </c>
      <c r="E93" s="35" t="s">
        <v>98</v>
      </c>
      <c r="F93" s="48">
        <v>0.15110019671652286</v>
      </c>
      <c r="G93" s="35" t="s">
        <v>98</v>
      </c>
      <c r="H93" s="48">
        <v>0.21304092653412249</v>
      </c>
      <c r="I93" s="35" t="s">
        <v>99</v>
      </c>
      <c r="J93" s="48">
        <v>2.8915706808234142E-2</v>
      </c>
      <c r="K93" s="36">
        <v>90</v>
      </c>
      <c r="L93" s="49">
        <f t="shared" si="7"/>
        <v>2.8915706808234142E-2</v>
      </c>
      <c r="M93" s="49">
        <f t="shared" si="8"/>
        <v>0.21304092653412249</v>
      </c>
      <c r="N93" s="49">
        <f t="shared" si="9"/>
        <v>0.15110019671652286</v>
      </c>
      <c r="O93" s="49">
        <f t="shared" si="10"/>
        <v>0.22170900700000001</v>
      </c>
      <c r="P93" s="49">
        <f t="shared" si="11"/>
        <v>0.23820780862959604</v>
      </c>
      <c r="Q93" s="49">
        <f t="shared" si="12"/>
        <v>0.23820780862959604</v>
      </c>
      <c r="R93" s="49">
        <f t="shared" si="13"/>
        <v>0.17059472913769511</v>
      </c>
    </row>
    <row r="94" spans="1:18" ht="15" customHeight="1">
      <c r="A94" s="34" t="s">
        <v>100</v>
      </c>
      <c r="B94" s="47">
        <v>0.20556036083898679</v>
      </c>
      <c r="C94" s="34" t="s">
        <v>100</v>
      </c>
      <c r="D94" s="47">
        <v>0.26738884899999998</v>
      </c>
      <c r="E94" s="34" t="s">
        <v>100</v>
      </c>
      <c r="F94" s="47">
        <v>0.31246679635840674</v>
      </c>
      <c r="G94" s="34" t="s">
        <v>100</v>
      </c>
      <c r="H94" s="47">
        <v>0.27376915502546922</v>
      </c>
      <c r="I94" s="34" t="s">
        <v>100</v>
      </c>
      <c r="J94" s="47">
        <v>7.0607989224599321E-2</v>
      </c>
      <c r="K94" s="26">
        <v>91</v>
      </c>
      <c r="L94" s="49">
        <f t="shared" si="7"/>
        <v>7.0607989224599321E-2</v>
      </c>
      <c r="M94" s="49">
        <f t="shared" si="8"/>
        <v>0.27376915502546922</v>
      </c>
      <c r="N94" s="49">
        <f t="shared" si="9"/>
        <v>0.31246679635840674</v>
      </c>
      <c r="O94" s="49">
        <f t="shared" si="10"/>
        <v>0.26738884899999998</v>
      </c>
      <c r="P94" s="49">
        <f t="shared" si="11"/>
        <v>0.20556036083898679</v>
      </c>
      <c r="Q94" s="49">
        <f t="shared" si="12"/>
        <v>0.20556036083898679</v>
      </c>
      <c r="R94" s="49">
        <f t="shared" si="13"/>
        <v>0.22595863008949241</v>
      </c>
    </row>
    <row r="95" spans="1:18" ht="15" customHeight="1">
      <c r="A95" s="35" t="s">
        <v>101</v>
      </c>
      <c r="B95" s="48">
        <v>0.30888817710706301</v>
      </c>
      <c r="C95" s="35" t="s">
        <v>101</v>
      </c>
      <c r="D95" s="48">
        <v>0.25624214099999998</v>
      </c>
      <c r="E95" s="35" t="s">
        <v>101</v>
      </c>
      <c r="F95" s="48">
        <v>0.26581104885878115</v>
      </c>
      <c r="G95" s="35" t="s">
        <v>101</v>
      </c>
      <c r="H95" s="48">
        <v>0.30587351117562889</v>
      </c>
      <c r="I95" s="35" t="s">
        <v>101</v>
      </c>
      <c r="J95" s="48">
        <v>7.5581079001248344E-2</v>
      </c>
      <c r="K95" s="36">
        <v>92</v>
      </c>
      <c r="L95" s="49">
        <f t="shared" si="7"/>
        <v>7.5581079001248344E-2</v>
      </c>
      <c r="M95" s="49">
        <f t="shared" si="8"/>
        <v>0.30587351117562889</v>
      </c>
      <c r="N95" s="49">
        <f t="shared" si="9"/>
        <v>0.26581104885878115</v>
      </c>
      <c r="O95" s="49">
        <f t="shared" si="10"/>
        <v>0.25624214099999998</v>
      </c>
      <c r="P95" s="49">
        <f t="shared" si="11"/>
        <v>0.30888817710706301</v>
      </c>
      <c r="Q95" s="49">
        <f t="shared" si="12"/>
        <v>0.30888817710706301</v>
      </c>
      <c r="R95" s="49">
        <f t="shared" si="13"/>
        <v>0.24247919142854429</v>
      </c>
    </row>
    <row r="96" spans="1:18" ht="15" customHeight="1">
      <c r="A96" s="34" t="s">
        <v>102</v>
      </c>
      <c r="B96" s="47">
        <v>0.15091085451497918</v>
      </c>
      <c r="C96" s="34" t="s">
        <v>102</v>
      </c>
      <c r="D96" s="47">
        <v>0.119746167</v>
      </c>
      <c r="E96" s="34" t="s">
        <v>102</v>
      </c>
      <c r="F96" s="47">
        <v>0.14601865156463953</v>
      </c>
      <c r="G96" s="34" t="s">
        <v>102</v>
      </c>
      <c r="H96" s="47">
        <v>0.15097698238816376</v>
      </c>
      <c r="I96" s="34" t="s">
        <v>102</v>
      </c>
      <c r="J96" s="47">
        <v>6.3468373741279629E-2</v>
      </c>
      <c r="K96" s="26">
        <v>93</v>
      </c>
      <c r="L96" s="49">
        <f t="shared" si="7"/>
        <v>6.3468373741279629E-2</v>
      </c>
      <c r="M96" s="49">
        <f t="shared" si="8"/>
        <v>0.15097698238816376</v>
      </c>
      <c r="N96" s="49">
        <f t="shared" si="9"/>
        <v>0.14601865156463953</v>
      </c>
      <c r="O96" s="49">
        <f t="shared" si="10"/>
        <v>0.119746167</v>
      </c>
      <c r="P96" s="49">
        <f t="shared" si="11"/>
        <v>0.15091085451497918</v>
      </c>
      <c r="Q96" s="49">
        <f t="shared" si="12"/>
        <v>0.15091085451497918</v>
      </c>
      <c r="R96" s="49">
        <f t="shared" si="13"/>
        <v>0.12622420584181243</v>
      </c>
    </row>
    <row r="97" spans="1:29" ht="15" customHeight="1">
      <c r="A97" s="37">
        <v>1</v>
      </c>
    </row>
    <row r="99" spans="1:29" ht="15" customHeight="1">
      <c r="S99" s="1" t="s">
        <v>3</v>
      </c>
      <c r="T99" s="41" t="s">
        <v>3</v>
      </c>
      <c r="U99" s="42">
        <v>-1.653885552702343E-2</v>
      </c>
      <c r="V99" s="41" t="s">
        <v>3</v>
      </c>
      <c r="W99" s="42">
        <v>-3.5730740767671486E-2</v>
      </c>
      <c r="X99" s="41" t="s">
        <v>3</v>
      </c>
      <c r="Y99" s="42">
        <v>-5.4434911292029556E-3</v>
      </c>
      <c r="Z99" s="41" t="s">
        <v>3</v>
      </c>
      <c r="AA99" s="42">
        <v>1.1735562818835586E-2</v>
      </c>
      <c r="AB99" s="41" t="s">
        <v>3</v>
      </c>
      <c r="AC99" s="42">
        <v>1.7725805472577977E-2</v>
      </c>
    </row>
    <row r="100" spans="1:29" ht="15" customHeight="1">
      <c r="S100" s="1" t="s">
        <v>4</v>
      </c>
      <c r="T100" s="41" t="s">
        <v>4</v>
      </c>
      <c r="U100" s="42">
        <v>0.27710403588482246</v>
      </c>
      <c r="V100" s="41" t="s">
        <v>4</v>
      </c>
      <c r="W100" s="42">
        <v>0.25993313541914564</v>
      </c>
      <c r="X100" s="41" t="s">
        <v>4</v>
      </c>
      <c r="Y100" s="42">
        <v>0.27608872573836024</v>
      </c>
      <c r="Z100" s="41" t="s">
        <v>4</v>
      </c>
      <c r="AA100" s="42">
        <v>0.27797560124412696</v>
      </c>
      <c r="AB100" s="41" t="s">
        <v>4</v>
      </c>
      <c r="AC100" s="42">
        <v>0.26808521135534302</v>
      </c>
    </row>
    <row r="101" spans="1:29" ht="15" customHeight="1">
      <c r="S101" s="1" t="s">
        <v>5</v>
      </c>
      <c r="T101" s="41" t="s">
        <v>5</v>
      </c>
      <c r="U101" s="42">
        <v>1.1868604784801852E-2</v>
      </c>
      <c r="V101" s="41" t="s">
        <v>5</v>
      </c>
      <c r="W101" s="42">
        <v>6.6394616399182722E-3</v>
      </c>
      <c r="X101" s="41" t="s">
        <v>5</v>
      </c>
      <c r="Y101" s="42">
        <v>3.4834096463771863E-2</v>
      </c>
      <c r="Z101" s="41" t="s">
        <v>5</v>
      </c>
      <c r="AA101" s="42">
        <v>4.1196022643075161E-2</v>
      </c>
      <c r="AB101" s="41" t="s">
        <v>5</v>
      </c>
      <c r="AC101" s="42">
        <v>3.4643818602600067E-2</v>
      </c>
    </row>
    <row r="102" spans="1:29" ht="15" customHeight="1">
      <c r="S102" s="1" t="s">
        <v>6</v>
      </c>
      <c r="T102" s="41" t="s">
        <v>6</v>
      </c>
      <c r="U102" s="42">
        <v>0.25756369764604642</v>
      </c>
      <c r="V102" s="41" t="s">
        <v>6</v>
      </c>
      <c r="W102" s="42">
        <v>0.26032380701651153</v>
      </c>
      <c r="X102" s="41" t="s">
        <v>6</v>
      </c>
      <c r="Y102" s="42">
        <v>0.27820204114688701</v>
      </c>
      <c r="Z102" s="41" t="s">
        <v>6</v>
      </c>
      <c r="AA102" s="42">
        <v>0.27023700410323709</v>
      </c>
      <c r="AB102" s="41" t="s">
        <v>6</v>
      </c>
      <c r="AC102" s="42">
        <v>0.25767971189006017</v>
      </c>
    </row>
    <row r="103" spans="1:29" ht="15" customHeight="1">
      <c r="S103" s="1" t="s">
        <v>7</v>
      </c>
      <c r="T103" s="41" t="s">
        <v>7</v>
      </c>
      <c r="U103" s="42">
        <v>-2.0621803555514347E-2</v>
      </c>
      <c r="V103" s="41" t="s">
        <v>7</v>
      </c>
      <c r="W103" s="42">
        <v>-2.4338729663093254E-2</v>
      </c>
      <c r="X103" s="41" t="s">
        <v>7</v>
      </c>
      <c r="Y103" s="42">
        <v>-1.3488663833357121E-2</v>
      </c>
      <c r="Z103" s="41" t="s">
        <v>7</v>
      </c>
      <c r="AA103" s="42">
        <v>-6.4346462954920289E-3</v>
      </c>
      <c r="AB103" s="41" t="s">
        <v>7</v>
      </c>
      <c r="AC103" s="42">
        <v>-2.0058768872062736E-2</v>
      </c>
    </row>
    <row r="104" spans="1:29" ht="15" customHeight="1">
      <c r="S104" s="1" t="s">
        <v>8</v>
      </c>
      <c r="T104" s="41" t="s">
        <v>8</v>
      </c>
      <c r="U104" s="42">
        <v>0.11202404182747849</v>
      </c>
      <c r="V104" s="41" t="s">
        <v>8</v>
      </c>
      <c r="W104" s="42">
        <v>0.12001443516860444</v>
      </c>
      <c r="X104" s="41" t="s">
        <v>8</v>
      </c>
      <c r="Y104" s="42">
        <v>0.1009662307742369</v>
      </c>
      <c r="Z104" s="41" t="s">
        <v>8</v>
      </c>
      <c r="AA104" s="42">
        <v>9.3953106140387599E-2</v>
      </c>
      <c r="AB104" s="41" t="s">
        <v>8</v>
      </c>
      <c r="AC104" s="42">
        <v>9.8892335119727545E-2</v>
      </c>
    </row>
    <row r="105" spans="1:29" ht="15" customHeight="1">
      <c r="S105" s="1" t="s">
        <v>113</v>
      </c>
      <c r="T105" s="41" t="s">
        <v>113</v>
      </c>
      <c r="U105" s="42" t="s">
        <v>119</v>
      </c>
      <c r="V105" s="41" t="s">
        <v>113</v>
      </c>
      <c r="W105" s="42" t="s">
        <v>119</v>
      </c>
      <c r="X105" s="41" t="s">
        <v>113</v>
      </c>
      <c r="Y105" s="42" t="s">
        <v>119</v>
      </c>
      <c r="Z105" s="41" t="s">
        <v>113</v>
      </c>
      <c r="AA105" s="42" t="s">
        <v>119</v>
      </c>
      <c r="AB105" s="41" t="s">
        <v>117</v>
      </c>
      <c r="AC105" s="42" t="s">
        <v>119</v>
      </c>
    </row>
    <row r="106" spans="1:29" ht="15" customHeight="1">
      <c r="S106" s="1" t="s">
        <v>114</v>
      </c>
      <c r="T106" s="41" t="s">
        <v>114</v>
      </c>
      <c r="U106" s="42" t="s">
        <v>119</v>
      </c>
      <c r="V106" s="41" t="s">
        <v>114</v>
      </c>
      <c r="W106" s="42" t="s">
        <v>119</v>
      </c>
      <c r="X106" s="41" t="s">
        <v>114</v>
      </c>
      <c r="Y106" s="42" t="s">
        <v>119</v>
      </c>
      <c r="Z106" s="41" t="s">
        <v>114</v>
      </c>
      <c r="AA106" s="42" t="s">
        <v>119</v>
      </c>
      <c r="AB106" s="41" t="s">
        <v>114</v>
      </c>
      <c r="AC106" s="42" t="s">
        <v>119</v>
      </c>
    </row>
    <row r="107" spans="1:29" ht="15" customHeight="1">
      <c r="S107" s="1" t="s">
        <v>9</v>
      </c>
      <c r="T107" s="41" t="s">
        <v>9</v>
      </c>
      <c r="U107" s="42">
        <v>0.16509673864395494</v>
      </c>
      <c r="V107" s="41" t="s">
        <v>9</v>
      </c>
      <c r="W107" s="42">
        <v>0.24013952836877486</v>
      </c>
      <c r="X107" s="41" t="s">
        <v>9</v>
      </c>
      <c r="Y107" s="42">
        <v>0.24555743336664951</v>
      </c>
      <c r="Z107" s="41" t="s">
        <v>9</v>
      </c>
      <c r="AA107" s="42">
        <v>0.22115940424674091</v>
      </c>
      <c r="AB107" s="41" t="s">
        <v>9</v>
      </c>
      <c r="AC107" s="42">
        <v>0.29699414385335793</v>
      </c>
    </row>
    <row r="108" spans="1:29" ht="15" customHeight="1">
      <c r="S108" s="1" t="s">
        <v>10</v>
      </c>
      <c r="T108" s="41" t="s">
        <v>10</v>
      </c>
      <c r="U108" s="42">
        <v>-3.4454492585097411E-2</v>
      </c>
      <c r="V108" s="41" t="s">
        <v>10</v>
      </c>
      <c r="W108" s="42">
        <v>-3.0384321543319097E-2</v>
      </c>
      <c r="X108" s="41" t="s">
        <v>10</v>
      </c>
      <c r="Y108" s="42">
        <v>1.0168252929767422E-2</v>
      </c>
      <c r="Z108" s="41" t="s">
        <v>10</v>
      </c>
      <c r="AA108" s="42">
        <v>1.2692948982002898E-4</v>
      </c>
      <c r="AB108" s="41" t="s">
        <v>105</v>
      </c>
      <c r="AC108" s="42">
        <v>2.1133679166417054E-3</v>
      </c>
    </row>
    <row r="109" spans="1:29" ht="15" customHeight="1">
      <c r="S109" s="1" t="s">
        <v>11</v>
      </c>
      <c r="T109" s="41" t="s">
        <v>11</v>
      </c>
      <c r="U109" s="42">
        <v>0.22956183848398695</v>
      </c>
      <c r="V109" s="41" t="s">
        <v>11</v>
      </c>
      <c r="W109" s="42">
        <v>0.22033216280328002</v>
      </c>
      <c r="X109" s="41" t="s">
        <v>11</v>
      </c>
      <c r="Y109" s="42">
        <v>0.20466498036874581</v>
      </c>
      <c r="Z109" s="41" t="s">
        <v>11</v>
      </c>
      <c r="AA109" s="42">
        <v>0.22820242185833789</v>
      </c>
      <c r="AB109" s="41" t="s">
        <v>11</v>
      </c>
      <c r="AC109" s="42">
        <v>0.20374777562592447</v>
      </c>
    </row>
    <row r="110" spans="1:29" ht="15" customHeight="1">
      <c r="S110" s="1" t="s">
        <v>115</v>
      </c>
      <c r="T110" s="41" t="s">
        <v>115</v>
      </c>
      <c r="U110" s="42" t="s">
        <v>119</v>
      </c>
      <c r="V110" s="41" t="s">
        <v>115</v>
      </c>
      <c r="W110" s="42" t="s">
        <v>119</v>
      </c>
      <c r="X110" s="41" t="s">
        <v>115</v>
      </c>
      <c r="Y110" s="42" t="s">
        <v>119</v>
      </c>
      <c r="Z110" s="41" t="s">
        <v>115</v>
      </c>
      <c r="AA110" s="42" t="s">
        <v>119</v>
      </c>
      <c r="AB110" s="41" t="s">
        <v>115</v>
      </c>
      <c r="AC110" s="42" t="s">
        <v>119</v>
      </c>
    </row>
    <row r="111" spans="1:29" ht="15" customHeight="1">
      <c r="S111" s="1" t="s">
        <v>12</v>
      </c>
      <c r="T111" s="41" t="s">
        <v>12</v>
      </c>
      <c r="U111" s="42">
        <v>0.15598884075169617</v>
      </c>
      <c r="V111" s="41" t="s">
        <v>12</v>
      </c>
      <c r="W111" s="42">
        <v>0.14694113024304473</v>
      </c>
      <c r="X111" s="41" t="s">
        <v>12</v>
      </c>
      <c r="Y111" s="42">
        <v>0.16920011365609686</v>
      </c>
      <c r="Z111" s="41" t="s">
        <v>12</v>
      </c>
      <c r="AA111" s="42">
        <v>0.17329289594940059</v>
      </c>
      <c r="AB111" s="41" t="s">
        <v>12</v>
      </c>
      <c r="AC111" s="42">
        <v>0.16597826781265146</v>
      </c>
    </row>
    <row r="112" spans="1:29" ht="15" customHeight="1">
      <c r="S112" s="1" t="s">
        <v>13</v>
      </c>
      <c r="T112" s="41" t="s">
        <v>13</v>
      </c>
      <c r="U112" s="42">
        <v>0.16322114111781608</v>
      </c>
      <c r="V112" s="41" t="s">
        <v>13</v>
      </c>
      <c r="W112" s="42">
        <v>0.15860581268678203</v>
      </c>
      <c r="X112" s="41" t="s">
        <v>13</v>
      </c>
      <c r="Y112" s="42">
        <v>0.15679627548642364</v>
      </c>
      <c r="Z112" s="41" t="s">
        <v>13</v>
      </c>
      <c r="AA112" s="42">
        <v>0.14505387215626778</v>
      </c>
      <c r="AB112" s="41" t="s">
        <v>13</v>
      </c>
      <c r="AC112" s="42">
        <v>0.13596020798404532</v>
      </c>
    </row>
    <row r="113" spans="19:29" ht="15" customHeight="1">
      <c r="S113" s="1" t="s">
        <v>14</v>
      </c>
      <c r="T113" s="41" t="s">
        <v>14</v>
      </c>
      <c r="U113" s="42">
        <v>-1.1222085828347746E-2</v>
      </c>
      <c r="V113" s="41" t="s">
        <v>14</v>
      </c>
      <c r="W113" s="42">
        <v>2.8506518478946485E-2</v>
      </c>
      <c r="X113" s="41" t="s">
        <v>14</v>
      </c>
      <c r="Y113" s="42">
        <v>9.4565688555836941E-2</v>
      </c>
      <c r="Z113" s="41" t="s">
        <v>14</v>
      </c>
      <c r="AA113" s="42">
        <v>1.2716089953709538E-2</v>
      </c>
      <c r="AB113" s="41" t="s">
        <v>14</v>
      </c>
      <c r="AC113" s="42">
        <v>5.6220311271996002E-3</v>
      </c>
    </row>
    <row r="114" spans="19:29" ht="15" customHeight="1">
      <c r="S114" s="1" t="s">
        <v>15</v>
      </c>
      <c r="T114" s="41" t="s">
        <v>15</v>
      </c>
      <c r="U114" s="42">
        <v>0.202696144874592</v>
      </c>
      <c r="V114" s="41" t="s">
        <v>15</v>
      </c>
      <c r="W114" s="42">
        <v>0.20547916365524163</v>
      </c>
      <c r="X114" s="41" t="s">
        <v>15</v>
      </c>
      <c r="Y114" s="42">
        <v>0.19134712132067061</v>
      </c>
      <c r="Z114" s="41" t="s">
        <v>15</v>
      </c>
      <c r="AA114" s="42">
        <v>0.19654302599158141</v>
      </c>
      <c r="AB114" s="41" t="s">
        <v>15</v>
      </c>
      <c r="AC114" s="42">
        <v>0.21533812319962523</v>
      </c>
    </row>
    <row r="115" spans="19:29" ht="15" customHeight="1">
      <c r="S115" s="1" t="s">
        <v>16</v>
      </c>
      <c r="T115" s="41" t="s">
        <v>16</v>
      </c>
      <c r="U115" s="42">
        <v>0.34354390708535615</v>
      </c>
      <c r="V115" s="41" t="s">
        <v>16</v>
      </c>
      <c r="W115" s="42">
        <v>0.21622437958469901</v>
      </c>
      <c r="X115" s="41" t="s">
        <v>16</v>
      </c>
      <c r="Y115" s="42">
        <v>0.20975401318792306</v>
      </c>
      <c r="Z115" s="41" t="s">
        <v>16</v>
      </c>
      <c r="AA115" s="42">
        <v>0.23226219527721265</v>
      </c>
      <c r="AB115" s="41" t="s">
        <v>16</v>
      </c>
      <c r="AC115" s="42">
        <v>0.21669409533404516</v>
      </c>
    </row>
    <row r="116" spans="19:29" ht="15" customHeight="1">
      <c r="S116" s="1" t="s">
        <v>17</v>
      </c>
      <c r="T116" s="41" t="s">
        <v>17</v>
      </c>
      <c r="U116" s="42">
        <v>0.21485868005573105</v>
      </c>
      <c r="V116" s="41" t="s">
        <v>17</v>
      </c>
      <c r="W116" s="42">
        <v>0.20927600639391583</v>
      </c>
      <c r="X116" s="41" t="s">
        <v>17</v>
      </c>
      <c r="Y116" s="42">
        <v>0.20672665782981006</v>
      </c>
      <c r="Z116" s="41" t="s">
        <v>17</v>
      </c>
      <c r="AA116" s="42">
        <v>0.20862806457523092</v>
      </c>
      <c r="AB116" s="41" t="s">
        <v>17</v>
      </c>
      <c r="AC116" s="42">
        <v>0.20184982021819045</v>
      </c>
    </row>
    <row r="117" spans="19:29" ht="15" customHeight="1">
      <c r="S117" s="1" t="s">
        <v>18</v>
      </c>
      <c r="T117" s="43" t="s">
        <v>18</v>
      </c>
      <c r="U117" s="44">
        <v>4.3446110441173122E-2</v>
      </c>
      <c r="V117" s="43" t="s">
        <v>18</v>
      </c>
      <c r="W117" s="44">
        <v>7.4222379441605049E-2</v>
      </c>
      <c r="X117" s="43" t="s">
        <v>18</v>
      </c>
      <c r="Y117" s="44">
        <v>5.7035337501822048E-2</v>
      </c>
      <c r="Z117" s="43" t="s">
        <v>18</v>
      </c>
      <c r="AA117" s="44">
        <v>5.5551712925050206E-2</v>
      </c>
      <c r="AB117" s="43" t="s">
        <v>18</v>
      </c>
      <c r="AC117" s="44">
        <v>7.1023526182147884E-2</v>
      </c>
    </row>
    <row r="118" spans="19:29" ht="15" customHeight="1">
      <c r="S118" s="1" t="s">
        <v>19</v>
      </c>
      <c r="T118" s="43" t="s">
        <v>19</v>
      </c>
      <c r="U118" s="44">
        <v>0.1264866333898946</v>
      </c>
      <c r="V118" s="43" t="s">
        <v>19</v>
      </c>
      <c r="W118" s="44">
        <v>0.1187665723737495</v>
      </c>
      <c r="X118" s="43" t="s">
        <v>19</v>
      </c>
      <c r="Y118" s="44">
        <v>0.11104254177279237</v>
      </c>
      <c r="Z118" s="43" t="s">
        <v>19</v>
      </c>
      <c r="AA118" s="44">
        <v>0.11439120369528354</v>
      </c>
      <c r="AB118" s="43" t="s">
        <v>19</v>
      </c>
      <c r="AC118" s="44">
        <v>0.10806272631484096</v>
      </c>
    </row>
    <row r="119" spans="19:29" ht="15" customHeight="1">
      <c r="S119" s="1" t="s">
        <v>20</v>
      </c>
      <c r="T119" s="43" t="s">
        <v>20</v>
      </c>
      <c r="U119" s="44">
        <v>-2.6207137634352725E-2</v>
      </c>
      <c r="V119" s="43" t="s">
        <v>20</v>
      </c>
      <c r="W119" s="44">
        <v>-1.6832911721963686E-2</v>
      </c>
      <c r="X119" s="43" t="s">
        <v>20</v>
      </c>
      <c r="Y119" s="44">
        <v>4.9657196589697077E-2</v>
      </c>
      <c r="Z119" s="43" t="s">
        <v>20</v>
      </c>
      <c r="AA119" s="44">
        <v>4.9761228678559165E-2</v>
      </c>
      <c r="AB119" s="43" t="s">
        <v>20</v>
      </c>
      <c r="AC119" s="44">
        <v>8.8388972076713035E-2</v>
      </c>
    </row>
    <row r="120" spans="19:29" ht="15" customHeight="1">
      <c r="S120" s="1" t="s">
        <v>21</v>
      </c>
      <c r="T120" s="43" t="s">
        <v>21</v>
      </c>
      <c r="U120" s="44">
        <v>0.15832179430909302</v>
      </c>
      <c r="V120" s="43" t="s">
        <v>21</v>
      </c>
      <c r="W120" s="44">
        <v>0.15721602023229039</v>
      </c>
      <c r="X120" s="43" t="s">
        <v>21</v>
      </c>
      <c r="Y120" s="44">
        <v>0.16642431153039541</v>
      </c>
      <c r="Z120" s="43" t="s">
        <v>21</v>
      </c>
      <c r="AA120" s="44">
        <v>0.17171513722214049</v>
      </c>
      <c r="AB120" s="43" t="s">
        <v>22</v>
      </c>
      <c r="AC120" s="44">
        <v>0.22699538579586032</v>
      </c>
    </row>
    <row r="121" spans="19:29" ht="15" customHeight="1">
      <c r="S121" s="1" t="s">
        <v>23</v>
      </c>
      <c r="T121" s="43" t="s">
        <v>23</v>
      </c>
      <c r="U121" s="44">
        <v>0.14412883279938052</v>
      </c>
      <c r="V121" s="43" t="s">
        <v>23</v>
      </c>
      <c r="W121" s="44">
        <v>7.0705678560250673E-2</v>
      </c>
      <c r="X121" s="43" t="s">
        <v>23</v>
      </c>
      <c r="Y121" s="44">
        <v>5.6784599847785992E-2</v>
      </c>
      <c r="Z121" s="43" t="s">
        <v>23</v>
      </c>
      <c r="AA121" s="44">
        <v>2.2232190124453974E-2</v>
      </c>
      <c r="AB121" s="43" t="s">
        <v>23</v>
      </c>
      <c r="AC121" s="44">
        <v>5.7080887142753389E-2</v>
      </c>
    </row>
    <row r="122" spans="19:29" ht="15" customHeight="1">
      <c r="S122" s="1" t="s">
        <v>24</v>
      </c>
      <c r="T122" s="43" t="s">
        <v>24</v>
      </c>
      <c r="U122" s="44">
        <v>0.14849926135936481</v>
      </c>
      <c r="V122" s="43" t="s">
        <v>24</v>
      </c>
      <c r="W122" s="44">
        <v>0.15505458627767763</v>
      </c>
      <c r="X122" s="43" t="s">
        <v>24</v>
      </c>
      <c r="Y122" s="44">
        <v>0.203282846054119</v>
      </c>
      <c r="Z122" s="43" t="s">
        <v>24</v>
      </c>
      <c r="AA122" s="44">
        <v>0.23481246984147039</v>
      </c>
      <c r="AB122" s="43" t="s">
        <v>106</v>
      </c>
      <c r="AC122" s="44">
        <v>0.27051666367458155</v>
      </c>
    </row>
    <row r="123" spans="19:29" ht="15" customHeight="1">
      <c r="S123" s="1" t="s">
        <v>25</v>
      </c>
      <c r="T123" s="43" t="s">
        <v>25</v>
      </c>
      <c r="U123" s="44">
        <v>0.22582762096509007</v>
      </c>
      <c r="V123" s="43" t="s">
        <v>25</v>
      </c>
      <c r="W123" s="44">
        <v>0.20010525482109748</v>
      </c>
      <c r="X123" s="43" t="s">
        <v>25</v>
      </c>
      <c r="Y123" s="44">
        <v>0.25277052575057896</v>
      </c>
      <c r="Z123" s="43" t="s">
        <v>25</v>
      </c>
      <c r="AA123" s="44">
        <v>0.2469068261550042</v>
      </c>
      <c r="AB123" s="43" t="s">
        <v>26</v>
      </c>
      <c r="AC123" s="44">
        <v>0.21146137426344858</v>
      </c>
    </row>
    <row r="124" spans="19:29" ht="15" customHeight="1">
      <c r="S124" s="1" t="s">
        <v>27</v>
      </c>
      <c r="T124" s="43" t="s">
        <v>27</v>
      </c>
      <c r="U124" s="44">
        <v>0.10559764207656591</v>
      </c>
      <c r="V124" s="43" t="s">
        <v>27</v>
      </c>
      <c r="W124" s="44">
        <v>9.3808405543048576E-2</v>
      </c>
      <c r="X124" s="43" t="s">
        <v>27</v>
      </c>
      <c r="Y124" s="44">
        <v>0.11226171613595194</v>
      </c>
      <c r="Z124" s="43" t="s">
        <v>27</v>
      </c>
      <c r="AA124" s="44">
        <v>0.10067110654447607</v>
      </c>
      <c r="AB124" s="43" t="s">
        <v>28</v>
      </c>
      <c r="AC124" s="44">
        <v>0.10424180210488966</v>
      </c>
    </row>
    <row r="125" spans="19:29" ht="15" customHeight="1">
      <c r="S125" s="1" t="s">
        <v>29</v>
      </c>
      <c r="T125" s="43" t="s">
        <v>29</v>
      </c>
      <c r="U125" s="44">
        <v>0.19901990888324544</v>
      </c>
      <c r="V125" s="43" t="s">
        <v>29</v>
      </c>
      <c r="W125" s="44">
        <v>0.20978355533570606</v>
      </c>
      <c r="X125" s="43" t="s">
        <v>29</v>
      </c>
      <c r="Y125" s="44">
        <v>0.20272641012198994</v>
      </c>
      <c r="Z125" s="43" t="s">
        <v>29</v>
      </c>
      <c r="AA125" s="44">
        <v>0.21269468334217828</v>
      </c>
      <c r="AB125" s="43" t="s">
        <v>29</v>
      </c>
      <c r="AC125" s="44">
        <v>0.19678253598463996</v>
      </c>
    </row>
    <row r="126" spans="19:29" ht="15" customHeight="1">
      <c r="S126" s="1" t="s">
        <v>30</v>
      </c>
      <c r="T126" s="43" t="s">
        <v>30</v>
      </c>
      <c r="U126" s="44">
        <v>0.19755460059814439</v>
      </c>
      <c r="V126" s="43" t="s">
        <v>30</v>
      </c>
      <c r="W126" s="44">
        <v>0.18044788388310512</v>
      </c>
      <c r="X126" s="43" t="s">
        <v>30</v>
      </c>
      <c r="Y126" s="44">
        <v>0.18810991907872993</v>
      </c>
      <c r="Z126" s="43" t="s">
        <v>30</v>
      </c>
      <c r="AA126" s="44">
        <v>0.19464414051532639</v>
      </c>
      <c r="AB126" s="43" t="s">
        <v>30</v>
      </c>
      <c r="AC126" s="44">
        <v>0.13014513926850152</v>
      </c>
    </row>
    <row r="127" spans="19:29" ht="15" customHeight="1">
      <c r="S127" s="1" t="s">
        <v>31</v>
      </c>
      <c r="T127" s="43" t="s">
        <v>31</v>
      </c>
      <c r="U127" s="44">
        <v>0.18576292972152159</v>
      </c>
      <c r="V127" s="43" t="s">
        <v>31</v>
      </c>
      <c r="W127" s="44">
        <v>0.17862247025628636</v>
      </c>
      <c r="X127" s="43" t="s">
        <v>31</v>
      </c>
      <c r="Y127" s="44">
        <v>0.21070066675824792</v>
      </c>
      <c r="Z127" s="43" t="s">
        <v>31</v>
      </c>
      <c r="AA127" s="44">
        <v>0.21213740739819986</v>
      </c>
      <c r="AB127" s="43" t="s">
        <v>32</v>
      </c>
      <c r="AC127" s="44">
        <v>0.20179337903993719</v>
      </c>
    </row>
    <row r="128" spans="19:29" ht="15" customHeight="1">
      <c r="S128" s="1" t="s">
        <v>33</v>
      </c>
      <c r="T128" s="43" t="s">
        <v>33</v>
      </c>
      <c r="U128" s="44">
        <v>0.15065426764408152</v>
      </c>
      <c r="V128" s="43" t="s">
        <v>33</v>
      </c>
      <c r="W128" s="44">
        <v>0.1508499665267814</v>
      </c>
      <c r="X128" s="43" t="s">
        <v>33</v>
      </c>
      <c r="Y128" s="44">
        <v>0.14996303706131467</v>
      </c>
      <c r="Z128" s="43" t="s">
        <v>33</v>
      </c>
      <c r="AA128" s="44">
        <v>0.15665106436580681</v>
      </c>
      <c r="AB128" s="43" t="s">
        <v>34</v>
      </c>
      <c r="AC128" s="44">
        <v>0.1474954362456892</v>
      </c>
    </row>
    <row r="129" spans="19:29" ht="15" customHeight="1">
      <c r="S129" s="1" t="s">
        <v>35</v>
      </c>
      <c r="T129" s="43" t="s">
        <v>35</v>
      </c>
      <c r="U129" s="44">
        <v>0.10586515627231231</v>
      </c>
      <c r="V129" s="43" t="s">
        <v>35</v>
      </c>
      <c r="W129" s="44">
        <v>0.11287181203602444</v>
      </c>
      <c r="X129" s="43" t="s">
        <v>35</v>
      </c>
      <c r="Y129" s="44">
        <v>0.1205762239871975</v>
      </c>
      <c r="Z129" s="43" t="s">
        <v>35</v>
      </c>
      <c r="AA129" s="44">
        <v>0.11080421756212014</v>
      </c>
      <c r="AB129" s="43" t="s">
        <v>35</v>
      </c>
      <c r="AC129" s="44">
        <v>0.10819676811452474</v>
      </c>
    </row>
    <row r="130" spans="19:29" ht="15" customHeight="1">
      <c r="S130" s="1" t="s">
        <v>36</v>
      </c>
      <c r="T130" s="43" t="s">
        <v>36</v>
      </c>
      <c r="U130" s="44">
        <v>0.10128194647808579</v>
      </c>
      <c r="V130" s="43" t="s">
        <v>36</v>
      </c>
      <c r="W130" s="44">
        <v>0.10633621881402715</v>
      </c>
      <c r="X130" s="43" t="s">
        <v>36</v>
      </c>
      <c r="Y130" s="44">
        <v>0.1104146283875346</v>
      </c>
      <c r="Z130" s="43" t="s">
        <v>36</v>
      </c>
      <c r="AA130" s="44">
        <v>0.14522218239296991</v>
      </c>
      <c r="AB130" s="43" t="s">
        <v>36</v>
      </c>
      <c r="AC130" s="44">
        <v>0.11433747277372275</v>
      </c>
    </row>
    <row r="131" spans="19:29" ht="15" customHeight="1">
      <c r="S131" s="1" t="s">
        <v>37</v>
      </c>
      <c r="T131" s="43" t="s">
        <v>37</v>
      </c>
      <c r="U131" s="44">
        <v>0.1028589052871561</v>
      </c>
      <c r="V131" s="43" t="s">
        <v>37</v>
      </c>
      <c r="W131" s="44">
        <v>0.10002853978679635</v>
      </c>
      <c r="X131" s="43" t="s">
        <v>37</v>
      </c>
      <c r="Y131" s="44">
        <v>0.12090502099290253</v>
      </c>
      <c r="Z131" s="43" t="s">
        <v>37</v>
      </c>
      <c r="AA131" s="44">
        <v>0.10242244233805253</v>
      </c>
      <c r="AB131" s="43" t="s">
        <v>37</v>
      </c>
      <c r="AC131" s="44">
        <v>0.15903281215696716</v>
      </c>
    </row>
    <row r="132" spans="19:29" ht="15" customHeight="1">
      <c r="S132" s="1" t="s">
        <v>116</v>
      </c>
      <c r="T132" s="43" t="s">
        <v>116</v>
      </c>
      <c r="U132" s="44" t="s">
        <v>119</v>
      </c>
      <c r="V132" s="43" t="s">
        <v>116</v>
      </c>
      <c r="W132" s="44" t="s">
        <v>119</v>
      </c>
      <c r="X132" s="43" t="s">
        <v>116</v>
      </c>
      <c r="Y132" s="44" t="s">
        <v>119</v>
      </c>
      <c r="Z132" s="43" t="s">
        <v>116</v>
      </c>
      <c r="AA132" s="44" t="s">
        <v>119</v>
      </c>
      <c r="AB132" s="43" t="s">
        <v>116</v>
      </c>
      <c r="AC132" s="44" t="s">
        <v>119</v>
      </c>
    </row>
    <row r="133" spans="19:29" ht="15" customHeight="1">
      <c r="S133" s="1" t="s">
        <v>38</v>
      </c>
      <c r="T133" s="43" t="s">
        <v>38</v>
      </c>
      <c r="U133" s="44">
        <v>7.3180421111702601E-2</v>
      </c>
      <c r="V133" s="43" t="s">
        <v>38</v>
      </c>
      <c r="W133" s="44">
        <v>6.4822845976329341E-2</v>
      </c>
      <c r="X133" s="43" t="s">
        <v>38</v>
      </c>
      <c r="Y133" s="44">
        <v>8.7091506376923172E-2</v>
      </c>
      <c r="Z133" s="43" t="s">
        <v>38</v>
      </c>
      <c r="AA133" s="44">
        <v>0.10760932614930251</v>
      </c>
      <c r="AB133" s="43" t="s">
        <v>38</v>
      </c>
      <c r="AC133" s="44">
        <v>0.10867393208987801</v>
      </c>
    </row>
    <row r="134" spans="19:29" ht="15" customHeight="1">
      <c r="S134" s="1" t="s">
        <v>39</v>
      </c>
      <c r="T134" s="43" t="s">
        <v>39</v>
      </c>
      <c r="U134" s="44">
        <v>6.4230469455613476E-2</v>
      </c>
      <c r="V134" s="43" t="s">
        <v>39</v>
      </c>
      <c r="W134" s="44">
        <v>6.240599532643705E-2</v>
      </c>
      <c r="X134" s="43" t="s">
        <v>39</v>
      </c>
      <c r="Y134" s="44">
        <v>7.7930143433339996E-2</v>
      </c>
      <c r="Z134" s="43" t="s">
        <v>39</v>
      </c>
      <c r="AA134" s="44">
        <v>7.9652791878172577E-2</v>
      </c>
      <c r="AB134" s="43" t="s">
        <v>39</v>
      </c>
      <c r="AC134" s="44">
        <v>8.0878555783189157E-2</v>
      </c>
    </row>
    <row r="135" spans="19:29" ht="15" customHeight="1">
      <c r="S135" s="1" t="s">
        <v>40</v>
      </c>
      <c r="T135" s="43" t="s">
        <v>40</v>
      </c>
      <c r="U135" s="44">
        <v>0.12870840064550704</v>
      </c>
      <c r="V135" s="43" t="s">
        <v>40</v>
      </c>
      <c r="W135" s="44">
        <v>0.14053707950523711</v>
      </c>
      <c r="X135" s="43" t="s">
        <v>40</v>
      </c>
      <c r="Y135" s="44">
        <v>0.13846400805953124</v>
      </c>
      <c r="Z135" s="43" t="s">
        <v>40</v>
      </c>
      <c r="AA135" s="44">
        <v>0.1438823622398343</v>
      </c>
      <c r="AB135" s="43" t="s">
        <v>40</v>
      </c>
      <c r="AC135" s="44">
        <v>0.14645265610197725</v>
      </c>
    </row>
    <row r="136" spans="19:29" ht="15" customHeight="1">
      <c r="S136" s="1" t="s">
        <v>107</v>
      </c>
      <c r="T136" s="43" t="s">
        <v>107</v>
      </c>
      <c r="U136" s="44">
        <v>9.6719334217826525E-2</v>
      </c>
      <c r="V136" s="43" t="s">
        <v>107</v>
      </c>
      <c r="W136" s="44">
        <v>-0.15250894225855904</v>
      </c>
      <c r="X136" s="43" t="s">
        <v>107</v>
      </c>
      <c r="Y136" s="44">
        <v>0.13164612697696448</v>
      </c>
      <c r="Z136" s="43" t="s">
        <v>107</v>
      </c>
      <c r="AA136" s="44">
        <v>0.12066895713814438</v>
      </c>
      <c r="AB136" s="1" t="s">
        <v>107</v>
      </c>
      <c r="AC136" s="44">
        <v>4.9131369018594079E-2</v>
      </c>
    </row>
    <row r="137" spans="19:29" ht="15" customHeight="1">
      <c r="S137" s="1" t="s">
        <v>41</v>
      </c>
      <c r="T137" s="43" t="s">
        <v>41</v>
      </c>
      <c r="U137" s="44">
        <v>0.22925002866744498</v>
      </c>
      <c r="V137" s="43" t="s">
        <v>41</v>
      </c>
      <c r="W137" s="44">
        <v>0.22372222810765427</v>
      </c>
      <c r="X137" s="43" t="s">
        <v>41</v>
      </c>
      <c r="Y137" s="44">
        <v>0.26493022254194237</v>
      </c>
      <c r="Z137" s="43" t="s">
        <v>41</v>
      </c>
      <c r="AA137" s="44">
        <v>0.26456111108578961</v>
      </c>
      <c r="AB137" s="43" t="s">
        <v>41</v>
      </c>
      <c r="AC137" s="44">
        <v>0.25915245787044122</v>
      </c>
    </row>
    <row r="138" spans="19:29" ht="15" customHeight="1">
      <c r="S138" s="1" t="s">
        <v>42</v>
      </c>
      <c r="T138" s="43" t="s">
        <v>42</v>
      </c>
      <c r="U138" s="44">
        <v>-6.1509762965679289E-2</v>
      </c>
      <c r="V138" s="43" t="s">
        <v>42</v>
      </c>
      <c r="W138" s="44">
        <v>-4.9194696900765597E-2</v>
      </c>
      <c r="X138" s="43" t="s">
        <v>42</v>
      </c>
      <c r="Y138" s="44">
        <v>-3.4162923149459824E-2</v>
      </c>
      <c r="Z138" s="43" t="s">
        <v>42</v>
      </c>
      <c r="AA138" s="44">
        <v>-2.4576283448310674E-2</v>
      </c>
      <c r="AB138" s="43" t="s">
        <v>43</v>
      </c>
      <c r="AC138" s="44">
        <v>-3.1806893026868406E-2</v>
      </c>
    </row>
    <row r="139" spans="19:29" ht="15" customHeight="1">
      <c r="S139" s="1" t="s">
        <v>44</v>
      </c>
      <c r="T139" s="43" t="s">
        <v>44</v>
      </c>
      <c r="U139" s="44">
        <v>0.23130936670080829</v>
      </c>
      <c r="V139" s="43" t="s">
        <v>44</v>
      </c>
      <c r="W139" s="44">
        <v>0.22945870075513239</v>
      </c>
      <c r="X139" s="43" t="s">
        <v>44</v>
      </c>
      <c r="Y139" s="44">
        <v>0.24096223286820687</v>
      </c>
      <c r="Z139" s="43" t="s">
        <v>44</v>
      </c>
      <c r="AA139" s="44">
        <v>0.23332726949119814</v>
      </c>
      <c r="AB139" s="43" t="s">
        <v>44</v>
      </c>
      <c r="AC139" s="44">
        <v>0.25420730691302601</v>
      </c>
    </row>
    <row r="140" spans="19:29" ht="15" customHeight="1">
      <c r="S140" s="1" t="s">
        <v>45</v>
      </c>
      <c r="T140" s="43" t="s">
        <v>45</v>
      </c>
      <c r="U140" s="44">
        <v>0.78804784519019966</v>
      </c>
      <c r="V140" s="43" t="s">
        <v>45</v>
      </c>
      <c r="W140" s="44">
        <v>0.72326758497438404</v>
      </c>
      <c r="X140" s="43" t="s">
        <v>45</v>
      </c>
      <c r="Y140" s="44">
        <v>0.79713303752923514</v>
      </c>
      <c r="Z140" s="43" t="s">
        <v>45</v>
      </c>
      <c r="AA140" s="44">
        <v>0.99894750889174511</v>
      </c>
      <c r="AB140" s="43" t="s">
        <v>48</v>
      </c>
      <c r="AC140" s="44">
        <v>0.13993389572464146</v>
      </c>
    </row>
    <row r="141" spans="19:29" ht="15" customHeight="1">
      <c r="S141" s="1" t="s">
        <v>46</v>
      </c>
      <c r="T141" s="43" t="s">
        <v>46</v>
      </c>
      <c r="U141" s="44">
        <v>0.1232742945904088</v>
      </c>
      <c r="V141" s="43" t="s">
        <v>46</v>
      </c>
      <c r="W141" s="44">
        <v>0.1123367066013084</v>
      </c>
      <c r="X141" s="43" t="s">
        <v>46</v>
      </c>
      <c r="Y141" s="44">
        <v>0.19759255157656574</v>
      </c>
      <c r="Z141" s="43" t="s">
        <v>46</v>
      </c>
      <c r="AA141" s="44">
        <v>0.21732328684138186</v>
      </c>
      <c r="AB141" s="43" t="s">
        <v>45</v>
      </c>
      <c r="AC141" s="44">
        <v>0.75353215178642441</v>
      </c>
    </row>
    <row r="142" spans="19:29" ht="15" customHeight="1">
      <c r="S142" s="1" t="s">
        <v>47</v>
      </c>
      <c r="T142" s="43" t="s">
        <v>47</v>
      </c>
      <c r="U142" s="44">
        <v>-1.4468039977901727E-2</v>
      </c>
      <c r="V142" s="43" t="s">
        <v>47</v>
      </c>
      <c r="W142" s="44">
        <v>1.3232928804549587E-3</v>
      </c>
      <c r="X142" s="43" t="s">
        <v>47</v>
      </c>
      <c r="Y142" s="44">
        <v>4.8257454830383212E-2</v>
      </c>
      <c r="Z142" s="43" t="s">
        <v>47</v>
      </c>
      <c r="AA142" s="44">
        <v>6.2186649301826782E-2</v>
      </c>
      <c r="AB142" s="43" t="s">
        <v>47</v>
      </c>
      <c r="AC142" s="44">
        <v>7.9731278797210994E-2</v>
      </c>
    </row>
    <row r="143" spans="19:29" ht="15" customHeight="1">
      <c r="S143" s="1" t="s">
        <v>49</v>
      </c>
      <c r="T143" s="43" t="s">
        <v>49</v>
      </c>
      <c r="U143" s="44">
        <v>0.10464759358076733</v>
      </c>
      <c r="V143" s="43" t="s">
        <v>49</v>
      </c>
      <c r="W143" s="44">
        <v>0.15294472333023074</v>
      </c>
      <c r="X143" s="43" t="s">
        <v>49</v>
      </c>
      <c r="Y143" s="44">
        <v>0.14124273788945962</v>
      </c>
      <c r="Z143" s="43" t="s">
        <v>49</v>
      </c>
      <c r="AA143" s="44">
        <v>0.11327804035383585</v>
      </c>
      <c r="AB143" s="43" t="s">
        <v>49</v>
      </c>
      <c r="AC143" s="44">
        <v>0.12230058090873136</v>
      </c>
    </row>
    <row r="144" spans="19:29" ht="15" customHeight="1">
      <c r="S144" s="1" t="s">
        <v>50</v>
      </c>
      <c r="T144" s="43" t="s">
        <v>50</v>
      </c>
      <c r="U144" s="44">
        <v>-5.1458973028757966E-2</v>
      </c>
      <c r="V144" s="43" t="s">
        <v>50</v>
      </c>
      <c r="W144" s="44">
        <v>-2.1186118643912601E-2</v>
      </c>
      <c r="X144" s="43" t="s">
        <v>50</v>
      </c>
      <c r="Y144" s="44">
        <v>1.615649973243749E-2</v>
      </c>
      <c r="Z144" s="43" t="s">
        <v>50</v>
      </c>
      <c r="AA144" s="44">
        <v>0.15011930308948843</v>
      </c>
      <c r="AB144" s="43" t="s">
        <v>50</v>
      </c>
      <c r="AC144" s="44">
        <v>0.1416059563450365</v>
      </c>
    </row>
    <row r="145" spans="19:29" ht="15" customHeight="1">
      <c r="S145" s="1" t="s">
        <v>51</v>
      </c>
      <c r="T145" s="43" t="s">
        <v>51</v>
      </c>
      <c r="U145" s="44">
        <v>-0.16803822499528442</v>
      </c>
      <c r="V145" s="43" t="s">
        <v>51</v>
      </c>
      <c r="W145" s="44">
        <v>0.3792454073578046</v>
      </c>
      <c r="X145" s="43" t="s">
        <v>51</v>
      </c>
      <c r="Y145" s="44">
        <v>0.36563719942605716</v>
      </c>
      <c r="Z145" s="43" t="s">
        <v>51</v>
      </c>
      <c r="AA145" s="44">
        <v>-0.1114439029681048</v>
      </c>
      <c r="AB145" s="43" t="s">
        <v>51</v>
      </c>
      <c r="AC145" s="44">
        <v>-0.10721948344160162</v>
      </c>
    </row>
    <row r="146" spans="19:29" ht="15" customHeight="1">
      <c r="S146" s="1" t="s">
        <v>52</v>
      </c>
      <c r="T146" s="43" t="s">
        <v>52</v>
      </c>
      <c r="U146" s="44">
        <v>5.6473240074714964E-2</v>
      </c>
      <c r="V146" s="43" t="s">
        <v>52</v>
      </c>
      <c r="W146" s="44">
        <v>0.13221062382356169</v>
      </c>
      <c r="X146" s="43" t="s">
        <v>52</v>
      </c>
      <c r="Y146" s="44">
        <v>8.5047054703369096E-2</v>
      </c>
      <c r="Z146" s="43" t="s">
        <v>52</v>
      </c>
      <c r="AA146" s="44">
        <v>0.13428516603504628</v>
      </c>
      <c r="AB146" s="43" t="s">
        <v>52</v>
      </c>
      <c r="AC146" s="44">
        <v>0.1323414357959834</v>
      </c>
    </row>
    <row r="147" spans="19:29" ht="15" customHeight="1">
      <c r="S147" s="1" t="s">
        <v>53</v>
      </c>
      <c r="T147" s="43" t="s">
        <v>53</v>
      </c>
      <c r="U147" s="44">
        <v>-0.36666227798239603</v>
      </c>
      <c r="V147" s="43" t="s">
        <v>53</v>
      </c>
      <c r="W147" s="44">
        <v>-0.25602611562599414</v>
      </c>
      <c r="X147" s="43" t="s">
        <v>53</v>
      </c>
      <c r="Y147" s="44">
        <v>-0.21089241323445146</v>
      </c>
      <c r="Z147" s="43" t="s">
        <v>53</v>
      </c>
      <c r="AA147" s="44">
        <v>-0.22247227161168404</v>
      </c>
      <c r="AB147" s="43" t="s">
        <v>53</v>
      </c>
      <c r="AC147" s="44">
        <v>-0.22914259208811252</v>
      </c>
    </row>
    <row r="148" spans="19:29" ht="15" customHeight="1">
      <c r="S148" s="1" t="s">
        <v>54</v>
      </c>
      <c r="T148" s="43" t="s">
        <v>54</v>
      </c>
      <c r="U148" s="44" t="s">
        <v>119</v>
      </c>
      <c r="V148" s="43" t="s">
        <v>54</v>
      </c>
      <c r="W148" s="44" t="s">
        <v>119</v>
      </c>
      <c r="X148" s="43" t="s">
        <v>54</v>
      </c>
      <c r="Y148" s="44" t="s">
        <v>119</v>
      </c>
      <c r="Z148" s="43" t="s">
        <v>54</v>
      </c>
      <c r="AA148" s="44" t="s">
        <v>119</v>
      </c>
      <c r="AB148" s="43" t="s">
        <v>55</v>
      </c>
      <c r="AC148" s="44" t="s">
        <v>119</v>
      </c>
    </row>
    <row r="149" spans="19:29" ht="15" customHeight="1">
      <c r="S149" s="1" t="s">
        <v>56</v>
      </c>
      <c r="T149" s="43" t="s">
        <v>56</v>
      </c>
      <c r="U149" s="44">
        <v>0.22983739051913529</v>
      </c>
      <c r="V149" s="43" t="s">
        <v>56</v>
      </c>
      <c r="W149" s="44">
        <v>0.21856651626993523</v>
      </c>
      <c r="X149" s="43" t="s">
        <v>56</v>
      </c>
      <c r="Y149" s="44">
        <v>0.22804048424108564</v>
      </c>
      <c r="Z149" s="43" t="s">
        <v>56</v>
      </c>
      <c r="AA149" s="44">
        <v>0.22946290597687086</v>
      </c>
      <c r="AB149" s="43" t="s">
        <v>56</v>
      </c>
      <c r="AC149" s="44">
        <v>0.24772107056203135</v>
      </c>
    </row>
    <row r="150" spans="19:29" ht="15" customHeight="1">
      <c r="S150" s="1" t="s">
        <v>57</v>
      </c>
      <c r="T150" s="43" t="s">
        <v>57</v>
      </c>
      <c r="U150" s="44">
        <v>0.15300838725476759</v>
      </c>
      <c r="V150" s="43" t="s">
        <v>57</v>
      </c>
      <c r="W150" s="44">
        <v>0.27224677428361549</v>
      </c>
      <c r="X150" s="43" t="s">
        <v>57</v>
      </c>
      <c r="Y150" s="44">
        <v>0.13139162971186999</v>
      </c>
      <c r="Z150" s="43" t="s">
        <v>57</v>
      </c>
      <c r="AA150" s="44">
        <v>0.12387891501650421</v>
      </c>
      <c r="AB150" s="43" t="s">
        <v>57</v>
      </c>
      <c r="AC150" s="44">
        <v>0.11614918627779598</v>
      </c>
    </row>
    <row r="151" spans="19:29" ht="15" customHeight="1">
      <c r="S151" s="1" t="s">
        <v>58</v>
      </c>
      <c r="T151" s="43" t="s">
        <v>58</v>
      </c>
      <c r="U151" s="44">
        <v>8.2130701518049215E-2</v>
      </c>
      <c r="V151" s="43" t="s">
        <v>58</v>
      </c>
      <c r="W151" s="44">
        <v>9.3943915031950681E-2</v>
      </c>
      <c r="X151" s="43" t="s">
        <v>58</v>
      </c>
      <c r="Y151" s="44">
        <v>9.9873545436200986E-2</v>
      </c>
      <c r="Z151" s="43" t="s">
        <v>58</v>
      </c>
      <c r="AA151" s="44">
        <v>0.10420858496724722</v>
      </c>
      <c r="AB151" s="43" t="s">
        <v>58</v>
      </c>
      <c r="AC151" s="44">
        <v>0.11137246140216837</v>
      </c>
    </row>
    <row r="152" spans="19:29" ht="15" customHeight="1">
      <c r="S152" s="1" t="s">
        <v>59</v>
      </c>
      <c r="T152" s="43" t="s">
        <v>59</v>
      </c>
      <c r="U152" s="44">
        <v>4.2146541667252312E-2</v>
      </c>
      <c r="V152" s="43" t="s">
        <v>59</v>
      </c>
      <c r="W152" s="44">
        <v>5.1098318924932024E-2</v>
      </c>
      <c r="X152" s="43" t="s">
        <v>59</v>
      </c>
      <c r="Y152" s="44">
        <v>3.8184535263098861E-2</v>
      </c>
      <c r="Z152" s="43" t="s">
        <v>59</v>
      </c>
      <c r="AA152" s="44">
        <v>2.0746187899200994E-2</v>
      </c>
      <c r="AB152" s="43" t="s">
        <v>59</v>
      </c>
      <c r="AC152" s="44">
        <v>2.5345868965830895E-2</v>
      </c>
    </row>
    <row r="153" spans="19:29" ht="15" customHeight="1">
      <c r="S153" s="1" t="s">
        <v>60</v>
      </c>
      <c r="T153" s="43" t="s">
        <v>60</v>
      </c>
      <c r="U153" s="44">
        <v>-1.7514995677959899E-2</v>
      </c>
      <c r="V153" s="43" t="s">
        <v>60</v>
      </c>
      <c r="W153" s="44">
        <v>2.3329401063916441E-2</v>
      </c>
      <c r="X153" s="43" t="s">
        <v>60</v>
      </c>
      <c r="Y153" s="44">
        <v>5.9667147017687376E-2</v>
      </c>
      <c r="Z153" s="43" t="s">
        <v>60</v>
      </c>
      <c r="AA153" s="44">
        <v>-2.7963539689737367E-2</v>
      </c>
      <c r="AB153" s="43" t="s">
        <v>60</v>
      </c>
      <c r="AC153" s="44">
        <v>2.1975106091977774E-2</v>
      </c>
    </row>
    <row r="154" spans="19:29" ht="15" customHeight="1">
      <c r="S154" s="1" t="s">
        <v>61</v>
      </c>
      <c r="T154" s="43" t="s">
        <v>61</v>
      </c>
      <c r="U154" s="44">
        <v>4.2389606928603614E-2</v>
      </c>
      <c r="V154" s="43" t="s">
        <v>61</v>
      </c>
      <c r="W154" s="44">
        <v>6.6422106949318646E-2</v>
      </c>
      <c r="X154" s="43" t="s">
        <v>61</v>
      </c>
      <c r="Y154" s="44">
        <v>2.4270170637111128E-2</v>
      </c>
      <c r="Z154" s="43" t="s">
        <v>61</v>
      </c>
      <c r="AA154" s="44">
        <v>3.2272975581072255E-2</v>
      </c>
      <c r="AB154" s="43" t="s">
        <v>61</v>
      </c>
      <c r="AC154" s="44">
        <v>3.8345820571668229E-2</v>
      </c>
    </row>
    <row r="155" spans="19:29" ht="15" customHeight="1">
      <c r="S155" s="1" t="s">
        <v>62</v>
      </c>
      <c r="T155" s="43" t="s">
        <v>62</v>
      </c>
      <c r="U155" s="44">
        <v>9.7703008232736657E-2</v>
      </c>
      <c r="V155" s="43" t="s">
        <v>62</v>
      </c>
      <c r="W155" s="44">
        <v>0.11146908191331137</v>
      </c>
      <c r="X155" s="43" t="s">
        <v>62</v>
      </c>
      <c r="Y155" s="44">
        <v>0.10261809456343488</v>
      </c>
      <c r="Z155" s="43" t="s">
        <v>62</v>
      </c>
      <c r="AA155" s="44">
        <v>8.9235541966231513E-2</v>
      </c>
      <c r="AB155" s="43" t="s">
        <v>62</v>
      </c>
      <c r="AC155" s="44">
        <v>9.0304364855445587E-2</v>
      </c>
    </row>
    <row r="156" spans="19:29" ht="15" customHeight="1">
      <c r="S156" s="1" t="s">
        <v>63</v>
      </c>
      <c r="T156" s="43" t="s">
        <v>63</v>
      </c>
      <c r="U156" s="44">
        <v>0.10409735937014833</v>
      </c>
      <c r="V156" s="43" t="s">
        <v>63</v>
      </c>
      <c r="W156" s="44">
        <v>0.11356027887206845</v>
      </c>
      <c r="X156" s="43" t="s">
        <v>63</v>
      </c>
      <c r="Y156" s="44">
        <v>0.10069635824172275</v>
      </c>
      <c r="Z156" s="43" t="s">
        <v>63</v>
      </c>
      <c r="AA156" s="44">
        <v>0.11621365855969282</v>
      </c>
      <c r="AB156" s="43" t="s">
        <v>63</v>
      </c>
      <c r="AC156" s="44">
        <v>0.1154888294115145</v>
      </c>
    </row>
    <row r="157" spans="19:29" ht="15" customHeight="1">
      <c r="S157" s="1" t="s">
        <v>64</v>
      </c>
      <c r="T157" s="43" t="s">
        <v>64</v>
      </c>
      <c r="U157" s="44">
        <v>0.13986953583944109</v>
      </c>
      <c r="V157" s="43" t="s">
        <v>64</v>
      </c>
      <c r="W157" s="44">
        <v>0.14997170253480271</v>
      </c>
      <c r="X157" s="43" t="s">
        <v>64</v>
      </c>
      <c r="Y157" s="44">
        <v>0.15690491863470207</v>
      </c>
      <c r="Z157" s="43" t="s">
        <v>64</v>
      </c>
      <c r="AA157" s="44">
        <v>0.12816566790406572</v>
      </c>
      <c r="AB157" s="43" t="s">
        <v>64</v>
      </c>
      <c r="AC157" s="44">
        <v>0.14565954660827499</v>
      </c>
    </row>
    <row r="158" spans="19:29" ht="15" customHeight="1">
      <c r="S158" s="1" t="s">
        <v>65</v>
      </c>
      <c r="T158" s="43" t="s">
        <v>65</v>
      </c>
      <c r="U158" s="44">
        <v>7.3165132769177257E-2</v>
      </c>
      <c r="V158" s="43" t="s">
        <v>65</v>
      </c>
      <c r="W158" s="44">
        <v>9.1108857989449427E-2</v>
      </c>
      <c r="X158" s="43" t="s">
        <v>65</v>
      </c>
      <c r="Y158" s="44">
        <v>0.10818762459672764</v>
      </c>
      <c r="Z158" s="43" t="s">
        <v>65</v>
      </c>
      <c r="AA158" s="44">
        <v>0.11557330162448465</v>
      </c>
      <c r="AB158" s="43" t="s">
        <v>65</v>
      </c>
      <c r="AC158" s="44">
        <v>0.10687575340538832</v>
      </c>
    </row>
    <row r="159" spans="19:29" ht="15" customHeight="1">
      <c r="S159" s="1" t="s">
        <v>66</v>
      </c>
      <c r="T159" s="43" t="s">
        <v>66</v>
      </c>
      <c r="U159" s="44">
        <v>0.13556523849277297</v>
      </c>
      <c r="V159" s="43" t="s">
        <v>66</v>
      </c>
      <c r="W159" s="44">
        <v>0.33487240381973965</v>
      </c>
      <c r="X159" s="43" t="s">
        <v>66</v>
      </c>
      <c r="Y159" s="44">
        <v>0.1507450547241887</v>
      </c>
      <c r="Z159" s="43" t="s">
        <v>66</v>
      </c>
      <c r="AA159" s="44">
        <v>0.3051856252914909</v>
      </c>
      <c r="AB159" s="43" t="s">
        <v>66</v>
      </c>
      <c r="AC159" s="44">
        <v>0.25287856703651657</v>
      </c>
    </row>
    <row r="160" spans="19:29" ht="15" customHeight="1">
      <c r="S160" s="1" t="s">
        <v>67</v>
      </c>
      <c r="T160" s="43" t="s">
        <v>67</v>
      </c>
      <c r="U160" s="44">
        <v>0.11337882403360544</v>
      </c>
      <c r="V160" s="43" t="s">
        <v>67</v>
      </c>
      <c r="W160" s="44">
        <v>0.11362587304773721</v>
      </c>
      <c r="X160" s="43" t="s">
        <v>68</v>
      </c>
      <c r="Y160" s="44">
        <v>0.11802274844633108</v>
      </c>
      <c r="Z160" s="43" t="s">
        <v>68</v>
      </c>
      <c r="AA160" s="44">
        <v>0.12261257561473757</v>
      </c>
      <c r="AB160" s="43" t="s">
        <v>68</v>
      </c>
      <c r="AC160" s="44">
        <v>0.11633095519199105</v>
      </c>
    </row>
    <row r="161" spans="19:29" ht="15" customHeight="1">
      <c r="S161" s="1" t="s">
        <v>69</v>
      </c>
      <c r="T161" s="43" t="s">
        <v>69</v>
      </c>
      <c r="U161" s="44">
        <v>0.46352820456523974</v>
      </c>
      <c r="V161" s="43" t="s">
        <v>69</v>
      </c>
      <c r="W161" s="44">
        <v>0.56380726881083043</v>
      </c>
      <c r="X161" s="43" t="s">
        <v>69</v>
      </c>
      <c r="Y161" s="44">
        <v>0.55262803796862292</v>
      </c>
      <c r="Z161" s="43" t="s">
        <v>69</v>
      </c>
      <c r="AA161" s="44">
        <v>0.4124682434733361</v>
      </c>
      <c r="AB161" s="43" t="s">
        <v>69</v>
      </c>
      <c r="AC161" s="44">
        <v>2.312719121860058</v>
      </c>
    </row>
    <row r="162" spans="19:29" ht="15" customHeight="1">
      <c r="S162" s="1" t="s">
        <v>70</v>
      </c>
      <c r="T162" s="43" t="s">
        <v>70</v>
      </c>
      <c r="U162" s="44">
        <v>0.65059020874751494</v>
      </c>
      <c r="V162" s="43" t="s">
        <v>70</v>
      </c>
      <c r="W162" s="44">
        <v>0.61585132488349592</v>
      </c>
      <c r="X162" s="43" t="s">
        <v>70</v>
      </c>
      <c r="Y162" s="44">
        <v>0.9326763498579097</v>
      </c>
      <c r="Z162" s="43" t="s">
        <v>70</v>
      </c>
      <c r="AA162" s="44">
        <v>0.26488720327586462</v>
      </c>
      <c r="AB162" s="43" t="s">
        <v>70</v>
      </c>
      <c r="AC162" s="44">
        <v>0.31425108111649852</v>
      </c>
    </row>
    <row r="163" spans="19:29" ht="15" customHeight="1">
      <c r="S163" s="1" t="s">
        <v>71</v>
      </c>
      <c r="T163" s="43" t="s">
        <v>71</v>
      </c>
      <c r="U163" s="44">
        <v>1.974840777918851</v>
      </c>
      <c r="V163" s="43" t="s">
        <v>71</v>
      </c>
      <c r="W163" s="44">
        <v>0.18019481343491922</v>
      </c>
      <c r="X163" s="43" t="s">
        <v>71</v>
      </c>
      <c r="Y163" s="44">
        <v>0.17291392801251959</v>
      </c>
      <c r="Z163" s="43" t="s">
        <v>71</v>
      </c>
      <c r="AA163" s="44">
        <v>7.7907613833497327E-2</v>
      </c>
      <c r="AB163" s="43" t="s">
        <v>71</v>
      </c>
      <c r="AC163" s="44">
        <v>0.28428252582752678</v>
      </c>
    </row>
    <row r="164" spans="19:29" ht="15" customHeight="1">
      <c r="S164" s="1" t="s">
        <v>72</v>
      </c>
      <c r="T164" s="43" t="s">
        <v>72</v>
      </c>
      <c r="U164" s="44">
        <v>0.14996608514019638</v>
      </c>
      <c r="V164" s="43" t="s">
        <v>72</v>
      </c>
      <c r="W164" s="44">
        <v>0.13612946727061076</v>
      </c>
      <c r="X164" s="43" t="s">
        <v>72</v>
      </c>
      <c r="Y164" s="44">
        <v>0.12352579962163099</v>
      </c>
      <c r="Z164" s="43" t="s">
        <v>72</v>
      </c>
      <c r="AA164" s="44">
        <v>6.6570634563691083E-2</v>
      </c>
      <c r="AB164" s="43" t="s">
        <v>72</v>
      </c>
      <c r="AC164" s="44">
        <v>6.9495694591001217E-2</v>
      </c>
    </row>
    <row r="165" spans="19:29" ht="15" customHeight="1">
      <c r="S165" s="1" t="s">
        <v>73</v>
      </c>
      <c r="T165" s="43" t="s">
        <v>73</v>
      </c>
      <c r="U165" s="44">
        <v>0.19927336785099717</v>
      </c>
      <c r="V165" s="43" t="s">
        <v>73</v>
      </c>
      <c r="W165" s="44">
        <v>0.1918826788028303</v>
      </c>
      <c r="X165" s="43" t="s">
        <v>73</v>
      </c>
      <c r="Y165" s="44">
        <v>0.20867489886441795</v>
      </c>
      <c r="Z165" s="43" t="s">
        <v>73</v>
      </c>
      <c r="AA165" s="44">
        <v>0.20369365367925707</v>
      </c>
      <c r="AB165" s="43" t="s">
        <v>73</v>
      </c>
      <c r="AC165" s="44">
        <v>0.19384867746943335</v>
      </c>
    </row>
    <row r="166" spans="19:29" ht="15" customHeight="1">
      <c r="S166" s="1" t="s">
        <v>74</v>
      </c>
      <c r="T166" s="43" t="s">
        <v>74</v>
      </c>
      <c r="U166" s="44">
        <v>3.8714958492760798E-2</v>
      </c>
      <c r="V166" s="43" t="s">
        <v>74</v>
      </c>
      <c r="W166" s="44">
        <v>-4.7070999816914028E-3</v>
      </c>
      <c r="X166" s="43" t="s">
        <v>74</v>
      </c>
      <c r="Y166" s="44">
        <v>1.6840903648643792E-2</v>
      </c>
      <c r="Z166" s="43" t="s">
        <v>74</v>
      </c>
      <c r="AA166" s="44">
        <v>0.33526449913208334</v>
      </c>
      <c r="AB166" s="43" t="s">
        <v>74</v>
      </c>
      <c r="AC166" s="44">
        <v>-1.4518602083051948E-2</v>
      </c>
    </row>
    <row r="167" spans="19:29" ht="15" customHeight="1">
      <c r="S167" s="1" t="s">
        <v>75</v>
      </c>
      <c r="T167" s="43" t="s">
        <v>75</v>
      </c>
      <c r="U167" s="44">
        <v>9.7156904851230727E-3</v>
      </c>
      <c r="V167" s="43" t="s">
        <v>75</v>
      </c>
      <c r="W167" s="44">
        <v>3.9543610239452774E-4</v>
      </c>
      <c r="X167" s="43" t="s">
        <v>75</v>
      </c>
      <c r="Y167" s="44">
        <v>1.869780182357831E-2</v>
      </c>
      <c r="Z167" s="43" t="s">
        <v>75</v>
      </c>
      <c r="AA167" s="44">
        <v>7.7728283786117625E-3</v>
      </c>
      <c r="AB167" s="43" t="s">
        <v>76</v>
      </c>
      <c r="AC167" s="44">
        <v>-9.0185900904259601E-3</v>
      </c>
    </row>
    <row r="168" spans="19:29" ht="15" customHeight="1">
      <c r="S168" s="1" t="s">
        <v>77</v>
      </c>
      <c r="T168" s="43" t="s">
        <v>77</v>
      </c>
      <c r="U168" s="44">
        <v>0.1298948574936741</v>
      </c>
      <c r="V168" s="43" t="s">
        <v>77</v>
      </c>
      <c r="W168" s="44">
        <v>0.11764439525961772</v>
      </c>
      <c r="X168" s="43" t="s">
        <v>77</v>
      </c>
      <c r="Y168" s="44">
        <v>0.11133365343292631</v>
      </c>
      <c r="Z168" s="43" t="s">
        <v>77</v>
      </c>
      <c r="AA168" s="44">
        <v>9.7967549135948101E-2</v>
      </c>
      <c r="AB168" s="43" t="s">
        <v>77</v>
      </c>
      <c r="AC168" s="44">
        <v>9.0577808318904413E-2</v>
      </c>
    </row>
    <row r="169" spans="19:29" ht="15" customHeight="1">
      <c r="S169" s="1" t="s">
        <v>78</v>
      </c>
      <c r="T169" s="43" t="s">
        <v>78</v>
      </c>
      <c r="U169" s="44">
        <v>5.9861948000285957E-2</v>
      </c>
      <c r="V169" s="43" t="s">
        <v>78</v>
      </c>
      <c r="W169" s="44">
        <v>6.247282443843033E-2</v>
      </c>
      <c r="X169" s="43" t="s">
        <v>78</v>
      </c>
      <c r="Y169" s="44">
        <v>7.077459342184729E-2</v>
      </c>
      <c r="Z169" s="43" t="s">
        <v>78</v>
      </c>
      <c r="AA169" s="44">
        <v>7.1633324759226263E-2</v>
      </c>
      <c r="AB169" s="43" t="s">
        <v>78</v>
      </c>
      <c r="AC169" s="44">
        <v>7.7272397464433845E-2</v>
      </c>
    </row>
    <row r="170" spans="19:29" ht="15" customHeight="1">
      <c r="S170" s="1" t="s">
        <v>79</v>
      </c>
      <c r="T170" s="43" t="s">
        <v>79</v>
      </c>
      <c r="U170" s="44">
        <v>0.17157613042908484</v>
      </c>
      <c r="V170" s="43" t="s">
        <v>79</v>
      </c>
      <c r="W170" s="44">
        <v>0.17529146601878717</v>
      </c>
      <c r="X170" s="43" t="s">
        <v>79</v>
      </c>
      <c r="Y170" s="44">
        <v>0.17852723144912855</v>
      </c>
      <c r="Z170" s="43" t="s">
        <v>79</v>
      </c>
      <c r="AA170" s="44">
        <v>0.19649638551110507</v>
      </c>
      <c r="AB170" s="43" t="s">
        <v>79</v>
      </c>
      <c r="AC170" s="44">
        <v>0.1996670071691824</v>
      </c>
    </row>
    <row r="171" spans="19:29" ht="15" customHeight="1">
      <c r="S171" s="1" t="s">
        <v>80</v>
      </c>
      <c r="T171" s="43" t="s">
        <v>80</v>
      </c>
      <c r="U171" s="44">
        <v>2.2386138873178207E-2</v>
      </c>
      <c r="V171" s="43" t="s">
        <v>80</v>
      </c>
      <c r="W171" s="44">
        <v>3.2194685780390253E-2</v>
      </c>
      <c r="X171" s="43" t="s">
        <v>80</v>
      </c>
      <c r="Y171" s="44">
        <v>3.9428784396337721E-2</v>
      </c>
      <c r="Z171" s="43" t="s">
        <v>80</v>
      </c>
      <c r="AA171" s="44">
        <v>4.4224403632963656E-2</v>
      </c>
      <c r="AB171" s="43" t="s">
        <v>80</v>
      </c>
      <c r="AC171" s="44">
        <v>4.4627777130853523E-2</v>
      </c>
    </row>
    <row r="172" spans="19:29" ht="15" customHeight="1">
      <c r="S172" s="1" t="s">
        <v>81</v>
      </c>
      <c r="T172" s="43" t="s">
        <v>81</v>
      </c>
      <c r="U172" s="44">
        <v>6.5542078354405373E-3</v>
      </c>
      <c r="V172" s="43" t="s">
        <v>81</v>
      </c>
      <c r="W172" s="44">
        <v>5.9665466556076208E-3</v>
      </c>
      <c r="X172" s="43" t="s">
        <v>81</v>
      </c>
      <c r="Y172" s="44">
        <v>4.1606787875313649E-3</v>
      </c>
      <c r="Z172" s="43" t="s">
        <v>81</v>
      </c>
      <c r="AA172" s="44">
        <v>8.6096958598304001E-3</v>
      </c>
      <c r="AB172" s="43" t="s">
        <v>81</v>
      </c>
      <c r="AC172" s="44">
        <v>1.4447292569200141E-2</v>
      </c>
    </row>
    <row r="173" spans="19:29" ht="15" customHeight="1">
      <c r="S173" s="1" t="s">
        <v>82</v>
      </c>
      <c r="T173" s="43" t="s">
        <v>82</v>
      </c>
      <c r="U173" s="44">
        <v>-4.3221815591399466E-3</v>
      </c>
      <c r="V173" s="43" t="s">
        <v>82</v>
      </c>
      <c r="W173" s="44">
        <v>1.4769674539845689E-3</v>
      </c>
      <c r="X173" s="43" t="s">
        <v>82</v>
      </c>
      <c r="Y173" s="44">
        <v>2.2589124925953379E-3</v>
      </c>
      <c r="Z173" s="43" t="s">
        <v>82</v>
      </c>
      <c r="AA173" s="44">
        <v>-6.7035624281638331E-3</v>
      </c>
      <c r="AB173" s="43" t="s">
        <v>83</v>
      </c>
      <c r="AC173" s="44">
        <v>-1.4383148411136429E-2</v>
      </c>
    </row>
    <row r="174" spans="19:29" ht="15" customHeight="1">
      <c r="S174" s="1" t="s">
        <v>84</v>
      </c>
      <c r="T174" s="43" t="s">
        <v>84</v>
      </c>
      <c r="U174" s="44">
        <v>7.0036952836220523E-2</v>
      </c>
      <c r="V174" s="43" t="s">
        <v>84</v>
      </c>
      <c r="W174" s="44">
        <v>7.957638586336134E-2</v>
      </c>
      <c r="X174" s="43" t="s">
        <v>84</v>
      </c>
      <c r="Y174" s="44">
        <v>9.6321935925704788E-2</v>
      </c>
      <c r="Z174" s="43" t="s">
        <v>84</v>
      </c>
      <c r="AA174" s="44">
        <v>0.10358885598751606</v>
      </c>
      <c r="AB174" s="43" t="s">
        <v>84</v>
      </c>
      <c r="AC174" s="44">
        <v>0.10117135039930307</v>
      </c>
    </row>
    <row r="175" spans="19:29" ht="15" customHeight="1">
      <c r="S175" s="1" t="s">
        <v>85</v>
      </c>
      <c r="T175" s="43" t="s">
        <v>85</v>
      </c>
      <c r="U175" s="44">
        <v>0.15991375617398307</v>
      </c>
      <c r="V175" s="43" t="s">
        <v>85</v>
      </c>
      <c r="W175" s="44">
        <v>0.13487016152621145</v>
      </c>
      <c r="X175" s="43" t="s">
        <v>85</v>
      </c>
      <c r="Y175" s="44">
        <v>0.15241084243228017</v>
      </c>
      <c r="Z175" s="43" t="s">
        <v>85</v>
      </c>
      <c r="AA175" s="44">
        <v>0.1302853798448419</v>
      </c>
      <c r="AB175" s="43" t="s">
        <v>85</v>
      </c>
      <c r="AC175" s="44">
        <v>0.11690913004074123</v>
      </c>
    </row>
    <row r="176" spans="19:29" ht="15" customHeight="1">
      <c r="S176" s="1" t="s">
        <v>86</v>
      </c>
      <c r="T176" s="43" t="s">
        <v>86</v>
      </c>
      <c r="U176" s="44">
        <v>0.17808553342063091</v>
      </c>
      <c r="V176" s="43" t="s">
        <v>86</v>
      </c>
      <c r="W176" s="44">
        <v>0.19156436435921192</v>
      </c>
      <c r="X176" s="43" t="s">
        <v>86</v>
      </c>
      <c r="Y176" s="44">
        <v>0.20622427358513737</v>
      </c>
      <c r="Z176" s="43" t="s">
        <v>86</v>
      </c>
      <c r="AA176" s="44">
        <v>0.19540169698143295</v>
      </c>
      <c r="AB176" s="43" t="s">
        <v>86</v>
      </c>
      <c r="AC176" s="44">
        <v>0.22798648260782761</v>
      </c>
    </row>
    <row r="177" spans="19:29" ht="15" customHeight="1">
      <c r="S177" s="1" t="s">
        <v>87</v>
      </c>
      <c r="T177" s="43" t="s">
        <v>87</v>
      </c>
      <c r="U177" s="44">
        <v>0.23104686535790878</v>
      </c>
      <c r="V177" s="43" t="s">
        <v>87</v>
      </c>
      <c r="W177" s="44">
        <v>0.26164547439589608</v>
      </c>
      <c r="X177" s="43" t="s">
        <v>87</v>
      </c>
      <c r="Y177" s="44">
        <v>0.24948604922021989</v>
      </c>
      <c r="Z177" s="43" t="s">
        <v>87</v>
      </c>
      <c r="AA177" s="44">
        <v>0.19933225673138394</v>
      </c>
      <c r="AB177" s="43" t="s">
        <v>87</v>
      </c>
      <c r="AC177" s="44">
        <v>0.27401926641874397</v>
      </c>
    </row>
    <row r="178" spans="19:29" ht="15" customHeight="1">
      <c r="S178" s="1" t="s">
        <v>88</v>
      </c>
      <c r="T178" s="43" t="s">
        <v>88</v>
      </c>
      <c r="U178" s="44">
        <v>0.22211166870923957</v>
      </c>
      <c r="V178" s="43" t="s">
        <v>88</v>
      </c>
      <c r="W178" s="44">
        <v>0.16502438069897166</v>
      </c>
      <c r="X178" s="43" t="s">
        <v>88</v>
      </c>
      <c r="Y178" s="44">
        <v>0.10421178542037478</v>
      </c>
      <c r="Z178" s="43" t="s">
        <v>88</v>
      </c>
      <c r="AA178" s="44">
        <v>9.0869870327993915E-2</v>
      </c>
      <c r="AB178" s="43" t="s">
        <v>88</v>
      </c>
      <c r="AC178" s="44">
        <v>8.5372651988087023E-2</v>
      </c>
    </row>
    <row r="179" spans="19:29" ht="15" customHeight="1">
      <c r="S179" s="1" t="s">
        <v>89</v>
      </c>
      <c r="T179" s="43" t="s">
        <v>89</v>
      </c>
      <c r="U179" s="44">
        <v>0.20191147012715555</v>
      </c>
      <c r="V179" s="43" t="s">
        <v>89</v>
      </c>
      <c r="W179" s="44">
        <v>0.20373662255726091</v>
      </c>
      <c r="X179" s="43" t="s">
        <v>89</v>
      </c>
      <c r="Y179" s="44">
        <v>0.21742924426805649</v>
      </c>
      <c r="Z179" s="43" t="s">
        <v>89</v>
      </c>
      <c r="AA179" s="44">
        <v>0.21382024990765389</v>
      </c>
      <c r="AB179" s="43" t="s">
        <v>89</v>
      </c>
      <c r="AC179" s="44">
        <v>0.22900509780518394</v>
      </c>
    </row>
    <row r="180" spans="19:29" ht="15" customHeight="1">
      <c r="S180" s="1" t="s">
        <v>90</v>
      </c>
      <c r="T180" s="43" t="s">
        <v>90</v>
      </c>
      <c r="U180" s="44">
        <v>9.8621240662242787E-2</v>
      </c>
      <c r="V180" s="43" t="s">
        <v>90</v>
      </c>
      <c r="W180" s="44">
        <v>9.9474992873462897E-2</v>
      </c>
      <c r="X180" s="43" t="s">
        <v>90</v>
      </c>
      <c r="Y180" s="44">
        <v>0.13249203634300344</v>
      </c>
      <c r="Z180" s="43" t="s">
        <v>90</v>
      </c>
      <c r="AA180" s="44">
        <v>0.14667146543542084</v>
      </c>
      <c r="AB180" s="43" t="s">
        <v>91</v>
      </c>
      <c r="AC180" s="44">
        <v>0.11339584954818878</v>
      </c>
    </row>
    <row r="181" spans="19:29" ht="15" customHeight="1">
      <c r="S181" s="1" t="s">
        <v>108</v>
      </c>
      <c r="T181" s="43" t="s">
        <v>108</v>
      </c>
      <c r="U181" s="44">
        <v>0.12755073845429857</v>
      </c>
      <c r="V181" s="43" t="s">
        <v>108</v>
      </c>
      <c r="W181" s="44">
        <v>9.7792167634702443E-2</v>
      </c>
      <c r="X181" s="43" t="s">
        <v>108</v>
      </c>
      <c r="Y181" s="44">
        <v>0.11454938426427835</v>
      </c>
      <c r="Z181" s="43" t="s">
        <v>108</v>
      </c>
      <c r="AA181" s="44">
        <v>0.12358418396027133</v>
      </c>
      <c r="AB181" s="43" t="s">
        <v>109</v>
      </c>
      <c r="AC181" s="44">
        <v>0.15215823781397503</v>
      </c>
    </row>
    <row r="182" spans="19:29" ht="15" customHeight="1">
      <c r="S182" s="1" t="s">
        <v>92</v>
      </c>
      <c r="T182" s="43" t="s">
        <v>92</v>
      </c>
      <c r="U182" s="44">
        <v>0.21047422469210109</v>
      </c>
      <c r="V182" s="43" t="s">
        <v>92</v>
      </c>
      <c r="W182" s="44">
        <v>0.21575754522679766</v>
      </c>
      <c r="X182" s="43" t="s">
        <v>92</v>
      </c>
      <c r="Y182" s="44">
        <v>0.1969046058461599</v>
      </c>
      <c r="Z182" s="43" t="s">
        <v>92</v>
      </c>
      <c r="AA182" s="44">
        <v>0.20849290613604321</v>
      </c>
      <c r="AB182" s="43" t="s">
        <v>92</v>
      </c>
      <c r="AC182" s="44">
        <v>0.2012022367810799</v>
      </c>
    </row>
    <row r="183" spans="19:29" ht="15" customHeight="1">
      <c r="S183" s="1" t="s">
        <v>93</v>
      </c>
      <c r="T183" s="43" t="s">
        <v>93</v>
      </c>
      <c r="U183" s="44">
        <v>3.0771860054836259E-2</v>
      </c>
      <c r="V183" s="43" t="s">
        <v>93</v>
      </c>
      <c r="W183" s="44">
        <v>1.7153911502397489E-2</v>
      </c>
      <c r="X183" s="43" t="s">
        <v>93</v>
      </c>
      <c r="Y183" s="44">
        <v>2.6652064984489375E-2</v>
      </c>
      <c r="Z183" s="43" t="s">
        <v>93</v>
      </c>
      <c r="AA183" s="44">
        <v>4.8798520811763807E-2</v>
      </c>
      <c r="AB183" s="43" t="s">
        <v>93</v>
      </c>
      <c r="AC183" s="44">
        <v>7.6010946594652642E-2</v>
      </c>
    </row>
    <row r="184" spans="19:29" ht="15" customHeight="1">
      <c r="S184" s="1" t="s">
        <v>94</v>
      </c>
      <c r="T184" s="43" t="s">
        <v>94</v>
      </c>
      <c r="U184" s="44">
        <v>0.17497380523281084</v>
      </c>
      <c r="V184" s="43" t="s">
        <v>94</v>
      </c>
      <c r="W184" s="44">
        <v>0.15713258930772353</v>
      </c>
      <c r="X184" s="43" t="s">
        <v>94</v>
      </c>
      <c r="Y184" s="44">
        <v>0.18526209954571601</v>
      </c>
      <c r="Z184" s="43" t="s">
        <v>94</v>
      </c>
      <c r="AA184" s="44">
        <v>0.16903656963774152</v>
      </c>
      <c r="AB184" s="43" t="s">
        <v>94</v>
      </c>
      <c r="AC184" s="44">
        <v>0.17040528147060258</v>
      </c>
    </row>
    <row r="185" spans="19:29" ht="15" customHeight="1">
      <c r="S185" s="1" t="s">
        <v>95</v>
      </c>
      <c r="T185" s="43" t="s">
        <v>95</v>
      </c>
      <c r="U185" s="44">
        <v>-2.8903805883987818E-2</v>
      </c>
      <c r="V185" s="43" t="s">
        <v>95</v>
      </c>
      <c r="W185" s="44">
        <v>-2.9275989627365218E-2</v>
      </c>
      <c r="X185" s="43" t="s">
        <v>95</v>
      </c>
      <c r="Y185" s="44">
        <v>-2.1079432575242665E-2</v>
      </c>
      <c r="Z185" s="43" t="s">
        <v>95</v>
      </c>
      <c r="AA185" s="44">
        <v>-3.0169648439953119E-2</v>
      </c>
      <c r="AB185" s="43" t="s">
        <v>95</v>
      </c>
      <c r="AC185" s="44">
        <v>-4.4877458110119339E-2</v>
      </c>
    </row>
    <row r="186" spans="19:29" ht="15" customHeight="1">
      <c r="S186" s="1" t="s">
        <v>96</v>
      </c>
      <c r="T186" s="43" t="s">
        <v>96</v>
      </c>
      <c r="U186" s="44">
        <v>0.18050449057513238</v>
      </c>
      <c r="V186" s="43" t="s">
        <v>96</v>
      </c>
      <c r="W186" s="44">
        <v>0.13513707864884913</v>
      </c>
      <c r="X186" s="43" t="s">
        <v>96</v>
      </c>
      <c r="Y186" s="44">
        <v>0.14153654780638519</v>
      </c>
      <c r="Z186" s="43" t="s">
        <v>96</v>
      </c>
      <c r="AA186" s="44">
        <v>0.15968768337992478</v>
      </c>
      <c r="AB186" s="43" t="s">
        <v>96</v>
      </c>
      <c r="AC186" s="44">
        <v>0.16013438885090603</v>
      </c>
    </row>
    <row r="187" spans="19:29" ht="15" customHeight="1">
      <c r="S187" s="1" t="s">
        <v>97</v>
      </c>
      <c r="T187" s="43" t="s">
        <v>97</v>
      </c>
      <c r="U187" s="44">
        <v>8.4642954950653979E-2</v>
      </c>
      <c r="V187" s="43" t="s">
        <v>97</v>
      </c>
      <c r="W187" s="44">
        <v>8.2081940915732801E-2</v>
      </c>
      <c r="X187" s="43" t="s">
        <v>97</v>
      </c>
      <c r="Y187" s="44">
        <v>8.0819700025168445E-2</v>
      </c>
      <c r="Z187" s="43" t="s">
        <v>97</v>
      </c>
      <c r="AA187" s="44">
        <v>8.2846527872402945E-2</v>
      </c>
      <c r="AB187" s="43" t="s">
        <v>97</v>
      </c>
      <c r="AC187" s="44">
        <v>8.3087861172353339E-2</v>
      </c>
    </row>
    <row r="188" spans="19:29" ht="15" customHeight="1">
      <c r="S188" s="1" t="s">
        <v>98</v>
      </c>
      <c r="T188" s="43" t="s">
        <v>98</v>
      </c>
      <c r="U188" s="44">
        <v>2.8268547375414704E-2</v>
      </c>
      <c r="V188" s="43" t="s">
        <v>98</v>
      </c>
      <c r="W188" s="44">
        <v>3.0876685870325341E-2</v>
      </c>
      <c r="X188" s="43" t="s">
        <v>98</v>
      </c>
      <c r="Y188" s="44">
        <v>3.9932306897160354E-2</v>
      </c>
      <c r="Z188" s="43" t="s">
        <v>98</v>
      </c>
      <c r="AA188" s="44">
        <v>2.8307006083181596E-2</v>
      </c>
      <c r="AB188" s="43" t="s">
        <v>99</v>
      </c>
      <c r="AC188" s="44">
        <v>2.8915706808234142E-2</v>
      </c>
    </row>
    <row r="189" spans="19:29" ht="15" customHeight="1">
      <c r="S189" s="1" t="s">
        <v>100</v>
      </c>
      <c r="T189" s="43" t="s">
        <v>100</v>
      </c>
      <c r="U189" s="44">
        <v>7.640446243245122E-2</v>
      </c>
      <c r="V189" s="43" t="s">
        <v>100</v>
      </c>
      <c r="W189" s="44">
        <v>4.6647792481911643E-2</v>
      </c>
      <c r="X189" s="43" t="s">
        <v>100</v>
      </c>
      <c r="Y189" s="44">
        <v>4.9024576887066372E-2</v>
      </c>
      <c r="Z189" s="43" t="s">
        <v>100</v>
      </c>
      <c r="AA189" s="44">
        <v>5.7513740620454563E-2</v>
      </c>
      <c r="AB189" s="43" t="s">
        <v>100</v>
      </c>
      <c r="AC189" s="44">
        <v>7.0607989224599321E-2</v>
      </c>
    </row>
    <row r="190" spans="19:29" ht="15" customHeight="1">
      <c r="S190" s="1" t="s">
        <v>101</v>
      </c>
      <c r="T190" s="43" t="s">
        <v>101</v>
      </c>
      <c r="U190" s="44">
        <v>5.0917592415536117E-2</v>
      </c>
      <c r="V190" s="43" t="s">
        <v>101</v>
      </c>
      <c r="W190" s="44">
        <v>5.2829464366362558E-2</v>
      </c>
      <c r="X190" s="43" t="s">
        <v>101</v>
      </c>
      <c r="Y190" s="44">
        <v>6.6895146009705739E-2</v>
      </c>
      <c r="Z190" s="43" t="s">
        <v>101</v>
      </c>
      <c r="AA190" s="44">
        <v>7.15874029209599E-2</v>
      </c>
      <c r="AB190" s="43" t="s">
        <v>101</v>
      </c>
      <c r="AC190" s="44">
        <v>7.5581079001248344E-2</v>
      </c>
    </row>
    <row r="191" spans="19:29" ht="15" customHeight="1">
      <c r="S191" s="1" t="s">
        <v>102</v>
      </c>
      <c r="T191" s="43" t="s">
        <v>102</v>
      </c>
      <c r="U191" s="44">
        <v>9.8886703123359079E-2</v>
      </c>
      <c r="V191" s="43" t="s">
        <v>102</v>
      </c>
      <c r="W191" s="44">
        <v>0.11916283962653378</v>
      </c>
      <c r="X191" s="43" t="s">
        <v>102</v>
      </c>
      <c r="Y191" s="44">
        <v>7.1170789924546812E-2</v>
      </c>
      <c r="Z191" s="43" t="s">
        <v>102</v>
      </c>
      <c r="AA191" s="44">
        <v>6.5529437939003732E-2</v>
      </c>
      <c r="AB191" s="43" t="s">
        <v>102</v>
      </c>
      <c r="AC191" s="44">
        <v>6.3468373741279629E-2</v>
      </c>
    </row>
  </sheetData>
  <sheetProtection password="880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
  <sheetViews>
    <sheetView showGridLines="0" showRowColHeaders="0" tabSelected="1" workbookViewId="0">
      <selection activeCell="A26" sqref="A26:XFD1048576"/>
    </sheetView>
  </sheetViews>
  <sheetFormatPr defaultColWidth="0" defaultRowHeight="15" zeroHeight="1"/>
  <cols>
    <col min="1" max="11" width="9.140625" customWidth="1"/>
    <col min="12" max="12" width="9.5703125" customWidth="1"/>
    <col min="13" max="16384" width="9.140625" hidden="1"/>
  </cols>
  <sheetData>
    <row r="1"/>
    <row r="2"/>
    <row r="3"/>
    <row r="4"/>
    <row r="5"/>
    <row r="6"/>
    <row r="7"/>
    <row r="8"/>
    <row r="9"/>
    <row r="10"/>
    <row r="11"/>
    <row r="12"/>
    <row r="13"/>
    <row r="14"/>
    <row r="15"/>
    <row r="16"/>
    <row r="17"/>
    <row r="18"/>
    <row r="19"/>
    <row r="20"/>
    <row r="21"/>
    <row r="22"/>
    <row r="23"/>
    <row r="24"/>
    <row r="25"/>
  </sheetData>
  <sheetProtection password="8805"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79"/>
  <sheetViews>
    <sheetView showGridLines="0" workbookViewId="0">
      <selection activeCell="G2" sqref="G2"/>
    </sheetView>
  </sheetViews>
  <sheetFormatPr defaultColWidth="0" defaultRowHeight="14.25" zeroHeight="1"/>
  <cols>
    <col min="1" max="1" width="4" style="9" customWidth="1"/>
    <col min="2" max="2" width="9" style="9" customWidth="1"/>
    <col min="3" max="3" width="22.5703125" style="9" customWidth="1"/>
    <col min="4" max="4" width="13.42578125" style="9" customWidth="1"/>
    <col min="5" max="5" width="12.42578125" style="9" customWidth="1"/>
    <col min="6" max="6" width="14.85546875" style="9" customWidth="1"/>
    <col min="7" max="7" width="9.5703125" style="9" customWidth="1"/>
    <col min="8" max="16" width="9" style="9" customWidth="1"/>
    <col min="17" max="17" width="1.28515625" style="9" customWidth="1"/>
    <col min="18" max="18" width="9.5703125" style="9" customWidth="1"/>
    <col min="19" max="39" width="9" style="9" hidden="1" customWidth="1"/>
    <col min="40" max="16384" width="9" style="9" hidden="1"/>
  </cols>
  <sheetData>
    <row r="1" spans="1:39" s="6" customFormat="1" ht="15.75">
      <c r="A1" s="2" t="s">
        <v>110</v>
      </c>
      <c r="B1" s="2"/>
      <c r="C1" s="2"/>
      <c r="D1" s="2"/>
      <c r="E1" s="2"/>
      <c r="F1" s="2"/>
      <c r="G1" s="2"/>
      <c r="H1" s="2"/>
      <c r="I1" s="4" t="s">
        <v>111</v>
      </c>
      <c r="J1" s="2"/>
      <c r="K1" s="2"/>
      <c r="L1" s="4" t="s">
        <v>112</v>
      </c>
      <c r="M1" s="2"/>
      <c r="N1" s="2"/>
      <c r="O1" s="2"/>
      <c r="P1" s="2"/>
      <c r="Q1" s="2"/>
      <c r="R1" s="2"/>
      <c r="S1" s="2"/>
      <c r="T1" s="2"/>
      <c r="U1" s="2"/>
      <c r="V1" s="2"/>
      <c r="W1" s="2"/>
      <c r="X1" s="2"/>
      <c r="Y1" s="2"/>
      <c r="Z1" s="2"/>
      <c r="AA1" s="2"/>
      <c r="AB1" s="2"/>
      <c r="AC1" s="2"/>
      <c r="AD1" s="2"/>
      <c r="AE1" s="2"/>
      <c r="AF1" s="2"/>
      <c r="AG1" s="2"/>
      <c r="AH1" s="2"/>
      <c r="AI1" s="2"/>
      <c r="AJ1" s="2"/>
      <c r="AK1" s="2"/>
      <c r="AL1" s="2"/>
      <c r="AM1" s="2"/>
    </row>
    <row r="2" spans="1:39" s="8" customFormat="1" ht="15.75">
      <c r="A2" s="3"/>
      <c r="B2" s="3"/>
      <c r="C2" s="3"/>
      <c r="D2" s="3"/>
      <c r="E2" s="3"/>
      <c r="F2" s="3"/>
      <c r="G2" s="3"/>
      <c r="H2" s="3"/>
      <c r="I2" s="7"/>
      <c r="J2" s="3"/>
      <c r="K2" s="3"/>
      <c r="L2" s="7"/>
      <c r="M2" s="3"/>
      <c r="N2" s="3"/>
      <c r="O2" s="3"/>
      <c r="P2" s="3"/>
      <c r="Q2" s="3"/>
    </row>
    <row r="3" spans="1:39" s="8" customFormat="1" ht="15.75">
      <c r="A3" s="3"/>
      <c r="B3" s="3"/>
      <c r="C3" s="3"/>
      <c r="D3" s="3"/>
      <c r="E3" s="3"/>
      <c r="F3" s="3"/>
      <c r="G3" s="3"/>
      <c r="H3" s="3"/>
      <c r="I3" s="7"/>
      <c r="J3" s="3"/>
      <c r="K3" s="3"/>
      <c r="L3" s="7"/>
      <c r="M3" s="3"/>
      <c r="N3" s="3"/>
      <c r="O3" s="3"/>
      <c r="P3" s="3"/>
      <c r="Q3" s="3"/>
    </row>
    <row r="4" spans="1:39" s="8" customFormat="1" ht="15.75">
      <c r="A4" s="3"/>
      <c r="B4" s="3"/>
      <c r="C4" s="3"/>
      <c r="D4" s="3"/>
      <c r="E4" s="3"/>
      <c r="F4" s="3"/>
      <c r="G4" s="38"/>
      <c r="H4" s="3"/>
      <c r="I4" s="7"/>
      <c r="J4" s="3"/>
      <c r="K4" s="3"/>
      <c r="L4" s="7"/>
      <c r="M4" s="3"/>
      <c r="N4" s="3"/>
      <c r="O4" s="3"/>
      <c r="P4" s="3"/>
      <c r="Q4" s="3"/>
    </row>
    <row r="5" spans="1:39" s="8" customFormat="1" ht="15.75">
      <c r="A5" s="3"/>
      <c r="B5" s="3"/>
      <c r="C5" s="3"/>
      <c r="D5" s="3"/>
      <c r="E5" s="3"/>
      <c r="F5" s="3"/>
      <c r="G5" s="38"/>
      <c r="H5" s="3"/>
      <c r="I5" s="7"/>
      <c r="J5" s="3"/>
      <c r="K5" s="3"/>
      <c r="L5" s="7"/>
      <c r="M5" s="3"/>
      <c r="N5" s="3"/>
      <c r="O5" s="3"/>
      <c r="P5" s="3"/>
      <c r="Q5" s="3"/>
    </row>
    <row r="6" spans="1:39" s="8" customFormat="1" ht="15.75">
      <c r="A6" s="3"/>
      <c r="B6" s="3"/>
      <c r="C6" s="3"/>
      <c r="D6" s="3"/>
      <c r="E6" s="3"/>
      <c r="F6" s="3"/>
      <c r="G6" s="38"/>
      <c r="H6" s="3"/>
      <c r="I6" s="7"/>
      <c r="J6" s="3"/>
      <c r="K6" s="3"/>
      <c r="L6" s="7"/>
      <c r="M6" s="3"/>
      <c r="N6" s="3"/>
      <c r="O6" s="3"/>
      <c r="P6" s="3"/>
      <c r="Q6" s="3"/>
    </row>
    <row r="7" spans="1:39"/>
    <row r="8" spans="1:39" ht="27.75">
      <c r="C8" s="5"/>
      <c r="D8" s="5"/>
      <c r="E8" s="50" t="s">
        <v>120</v>
      </c>
      <c r="F8" s="50"/>
      <c r="G8" s="50"/>
      <c r="H8" s="50"/>
      <c r="I8" s="50"/>
      <c r="J8" s="50"/>
      <c r="K8" s="50"/>
      <c r="L8" s="50"/>
      <c r="M8" s="50"/>
      <c r="N8" s="50"/>
      <c r="O8" s="50"/>
      <c r="P8" s="50"/>
      <c r="Q8" s="50"/>
    </row>
    <row r="9" spans="1:39">
      <c r="A9" s="10"/>
      <c r="B9" s="10"/>
      <c r="C9" s="10"/>
      <c r="D9" s="10"/>
      <c r="E9" s="10"/>
      <c r="F9" s="10"/>
      <c r="G9" s="10"/>
      <c r="H9" s="10"/>
      <c r="I9" s="10"/>
      <c r="J9" s="10"/>
      <c r="K9" s="10"/>
      <c r="L9" s="10"/>
      <c r="M9" s="10"/>
    </row>
    <row r="10" spans="1:39" ht="15" thickBot="1"/>
    <row r="11" spans="1:39" ht="15" customHeight="1">
      <c r="A11" s="10"/>
      <c r="B11" s="11"/>
      <c r="C11" s="12"/>
      <c r="D11" s="12"/>
      <c r="E11" s="12"/>
      <c r="F11" s="12"/>
      <c r="G11" s="13"/>
      <c r="H11" s="51" t="s">
        <v>125</v>
      </c>
      <c r="I11" s="52"/>
      <c r="J11" s="52"/>
      <c r="K11" s="52"/>
      <c r="L11" s="52"/>
      <c r="M11" s="52"/>
      <c r="N11" s="52"/>
      <c r="O11" s="52"/>
      <c r="P11" s="52"/>
      <c r="Q11" s="52"/>
      <c r="R11" s="53"/>
      <c r="S11" s="14"/>
      <c r="T11" s="14"/>
      <c r="U11" s="14"/>
      <c r="V11" s="14"/>
      <c r="W11" s="14"/>
      <c r="X11" s="14"/>
      <c r="Y11" s="14"/>
      <c r="Z11" s="14"/>
    </row>
    <row r="12" spans="1:39" ht="15" customHeight="1">
      <c r="A12" s="10"/>
      <c r="B12" s="15"/>
      <c r="C12" s="16"/>
      <c r="D12" s="16"/>
      <c r="E12" s="16"/>
      <c r="F12" s="16"/>
      <c r="G12" s="17"/>
      <c r="H12" s="54"/>
      <c r="I12" s="55"/>
      <c r="J12" s="55"/>
      <c r="K12" s="55"/>
      <c r="L12" s="55"/>
      <c r="M12" s="55"/>
      <c r="N12" s="55"/>
      <c r="O12" s="55"/>
      <c r="P12" s="55"/>
      <c r="Q12" s="55"/>
      <c r="R12" s="56"/>
      <c r="S12" s="14"/>
      <c r="T12" s="14"/>
      <c r="U12" s="14"/>
      <c r="V12" s="14"/>
      <c r="W12" s="14"/>
      <c r="X12" s="14"/>
      <c r="Y12" s="14"/>
      <c r="Z12" s="14"/>
    </row>
    <row r="13" spans="1:39" ht="15" customHeight="1">
      <c r="A13" s="10"/>
      <c r="B13" s="15" t="s">
        <v>103</v>
      </c>
      <c r="C13" s="18"/>
      <c r="D13" s="18"/>
      <c r="E13" s="16"/>
      <c r="F13" s="16"/>
      <c r="G13" s="17"/>
      <c r="H13" s="54"/>
      <c r="I13" s="55"/>
      <c r="J13" s="55"/>
      <c r="K13" s="55"/>
      <c r="L13" s="55"/>
      <c r="M13" s="55"/>
      <c r="N13" s="55"/>
      <c r="O13" s="55"/>
      <c r="P13" s="55"/>
      <c r="Q13" s="55"/>
      <c r="R13" s="56"/>
      <c r="S13" s="14"/>
      <c r="T13" s="14"/>
      <c r="U13" s="14"/>
      <c r="V13" s="14"/>
      <c r="W13" s="14"/>
      <c r="X13" s="14"/>
      <c r="Y13" s="14"/>
      <c r="Z13" s="14"/>
    </row>
    <row r="14" spans="1:39" ht="15.75" customHeight="1">
      <c r="A14" s="10"/>
      <c r="B14" s="15"/>
      <c r="C14" s="16"/>
      <c r="D14" s="19" t="s">
        <v>118</v>
      </c>
      <c r="E14" s="19"/>
      <c r="F14" s="19" t="s">
        <v>121</v>
      </c>
      <c r="G14" s="17"/>
      <c r="H14" s="54"/>
      <c r="I14" s="55"/>
      <c r="J14" s="55"/>
      <c r="K14" s="55"/>
      <c r="L14" s="55"/>
      <c r="M14" s="55"/>
      <c r="N14" s="55"/>
      <c r="O14" s="55"/>
      <c r="P14" s="55"/>
      <c r="Q14" s="55"/>
      <c r="R14" s="56"/>
      <c r="S14" s="14"/>
      <c r="T14" s="14"/>
      <c r="U14" s="14"/>
      <c r="V14" s="14"/>
      <c r="W14" s="14"/>
      <c r="X14" s="14"/>
      <c r="Y14" s="14"/>
      <c r="Z14" s="14"/>
    </row>
    <row r="15" spans="1:39" ht="15">
      <c r="A15" s="10"/>
      <c r="B15" s="15" t="s">
        <v>122</v>
      </c>
      <c r="C15" s="39"/>
      <c r="D15" s="40">
        <v>2017</v>
      </c>
      <c r="E15" s="39"/>
      <c r="F15" s="45">
        <f>VLOOKUP(ETR!Decision,ETR!$K$4:$R$96,6)</f>
        <v>6.3760095037404457E-2</v>
      </c>
      <c r="G15" s="17"/>
      <c r="H15" s="54"/>
      <c r="I15" s="55"/>
      <c r="J15" s="55"/>
      <c r="K15" s="55"/>
      <c r="L15" s="55"/>
      <c r="M15" s="55"/>
      <c r="N15" s="55"/>
      <c r="O15" s="55"/>
      <c r="P15" s="55"/>
      <c r="Q15" s="55"/>
      <c r="R15" s="56"/>
      <c r="S15" s="14"/>
      <c r="T15" s="14"/>
      <c r="U15" s="14"/>
      <c r="V15" s="14"/>
      <c r="W15" s="14"/>
      <c r="X15" s="14"/>
      <c r="Y15" s="14"/>
      <c r="Z15" s="14"/>
    </row>
    <row r="16" spans="1:39" ht="15">
      <c r="A16" s="10"/>
      <c r="B16" s="15" t="s">
        <v>122</v>
      </c>
      <c r="C16" s="39"/>
      <c r="D16" s="40">
        <v>2016</v>
      </c>
      <c r="E16" s="39"/>
      <c r="F16" s="45">
        <f>VLOOKUP(ETR!Decision,ETR!$K$4:$R$96,5)</f>
        <v>5.0960682E-2</v>
      </c>
      <c r="G16" s="16"/>
      <c r="H16" s="54"/>
      <c r="I16" s="55"/>
      <c r="J16" s="55"/>
      <c r="K16" s="55"/>
      <c r="L16" s="55"/>
      <c r="M16" s="55"/>
      <c r="N16" s="55"/>
      <c r="O16" s="55"/>
      <c r="P16" s="55"/>
      <c r="Q16" s="55"/>
      <c r="R16" s="56"/>
      <c r="S16" s="14"/>
      <c r="T16" s="14"/>
      <c r="U16" s="14"/>
      <c r="V16" s="14"/>
      <c r="W16" s="14"/>
      <c r="X16" s="14"/>
      <c r="Y16" s="14"/>
      <c r="Z16" s="14"/>
    </row>
    <row r="17" spans="1:39" ht="15">
      <c r="A17" s="10"/>
      <c r="B17" s="15" t="s">
        <v>122</v>
      </c>
      <c r="C17" s="39"/>
      <c r="D17" s="40">
        <v>2015</v>
      </c>
      <c r="E17" s="39"/>
      <c r="F17" s="45">
        <f>VLOOKUP(ETR!Decision,ETR!$K$4:$R$96,4)</f>
        <v>3.902880098913019E-2</v>
      </c>
      <c r="G17" s="39"/>
      <c r="H17" s="54"/>
      <c r="I17" s="55"/>
      <c r="J17" s="55"/>
      <c r="K17" s="55"/>
      <c r="L17" s="55"/>
      <c r="M17" s="55"/>
      <c r="N17" s="55"/>
      <c r="O17" s="55"/>
      <c r="P17" s="55"/>
      <c r="Q17" s="55"/>
      <c r="R17" s="56"/>
      <c r="S17" s="14"/>
      <c r="T17" s="14"/>
      <c r="U17" s="14"/>
      <c r="V17" s="14"/>
      <c r="W17" s="14"/>
      <c r="X17" s="14"/>
      <c r="Y17" s="14"/>
      <c r="Z17" s="14"/>
    </row>
    <row r="18" spans="1:39" ht="15">
      <c r="A18" s="10"/>
      <c r="B18" s="15" t="s">
        <v>122</v>
      </c>
      <c r="C18" s="39"/>
      <c r="D18" s="40">
        <v>2014</v>
      </c>
      <c r="E18" s="39"/>
      <c r="F18" s="45">
        <f>VLOOKUP(ETR!Decision,ETR!$K$4:$R$96,3)</f>
        <v>4.1255844108818475E-2</v>
      </c>
      <c r="G18" s="39"/>
      <c r="H18" s="54"/>
      <c r="I18" s="55"/>
      <c r="J18" s="55"/>
      <c r="K18" s="55"/>
      <c r="L18" s="55"/>
      <c r="M18" s="55"/>
      <c r="N18" s="55"/>
      <c r="O18" s="55"/>
      <c r="P18" s="55"/>
      <c r="Q18" s="55"/>
      <c r="R18" s="56"/>
      <c r="S18" s="14"/>
      <c r="T18" s="14"/>
      <c r="U18" s="14"/>
      <c r="V18" s="14"/>
      <c r="W18" s="14"/>
      <c r="X18" s="14"/>
      <c r="Y18" s="14"/>
      <c r="Z18" s="14"/>
    </row>
    <row r="19" spans="1:39" ht="15">
      <c r="A19" s="10"/>
      <c r="B19" s="15" t="s">
        <v>122</v>
      </c>
      <c r="C19" s="39"/>
      <c r="D19" s="40">
        <v>2013</v>
      </c>
      <c r="E19" s="39"/>
      <c r="F19" s="45">
        <f>VLOOKUP(ETR!Decision,ETR!$K$4:$R$96,2)</f>
        <v>1.7725805472577977E-2</v>
      </c>
      <c r="G19" s="39"/>
      <c r="H19" s="54"/>
      <c r="I19" s="55"/>
      <c r="J19" s="55"/>
      <c r="K19" s="55"/>
      <c r="L19" s="55"/>
      <c r="M19" s="55"/>
      <c r="N19" s="55"/>
      <c r="O19" s="55"/>
      <c r="P19" s="55"/>
      <c r="Q19" s="55"/>
      <c r="R19" s="56"/>
      <c r="S19" s="14"/>
      <c r="T19" s="14"/>
      <c r="U19" s="14"/>
      <c r="V19" s="14"/>
      <c r="W19" s="14"/>
      <c r="X19" s="14"/>
      <c r="Y19" s="14"/>
      <c r="Z19" s="14"/>
    </row>
    <row r="20" spans="1:39" ht="15">
      <c r="A20" s="10"/>
      <c r="B20" s="20"/>
      <c r="C20" s="39"/>
      <c r="D20" s="39"/>
      <c r="E20" s="39"/>
      <c r="F20" s="39"/>
      <c r="G20" s="39"/>
      <c r="H20" s="54"/>
      <c r="I20" s="55"/>
      <c r="J20" s="55"/>
      <c r="K20" s="55"/>
      <c r="L20" s="55"/>
      <c r="M20" s="55"/>
      <c r="N20" s="55"/>
      <c r="O20" s="55"/>
      <c r="P20" s="55"/>
      <c r="Q20" s="55"/>
      <c r="R20" s="56"/>
      <c r="S20" s="14"/>
      <c r="T20" s="14"/>
      <c r="U20" s="14"/>
      <c r="V20" s="14"/>
      <c r="W20" s="14"/>
      <c r="X20" s="14"/>
      <c r="Y20" s="14"/>
      <c r="Z20" s="14"/>
    </row>
    <row r="21" spans="1:39" ht="15" thickBot="1">
      <c r="A21" s="10"/>
      <c r="B21" s="15"/>
      <c r="C21" s="16"/>
      <c r="D21" s="19" t="s">
        <v>2</v>
      </c>
      <c r="E21" s="19"/>
      <c r="F21" s="19" t="s">
        <v>104</v>
      </c>
      <c r="G21" s="17"/>
      <c r="H21" s="54"/>
      <c r="I21" s="55"/>
      <c r="J21" s="55"/>
      <c r="K21" s="55"/>
      <c r="L21" s="55"/>
      <c r="M21" s="55"/>
      <c r="N21" s="55"/>
      <c r="O21" s="55"/>
      <c r="P21" s="55"/>
      <c r="Q21" s="55"/>
      <c r="R21" s="56"/>
      <c r="S21" s="14"/>
      <c r="T21" s="14"/>
      <c r="U21" s="14"/>
      <c r="V21" s="14"/>
      <c r="W21" s="14"/>
      <c r="X21" s="14"/>
      <c r="Y21" s="14"/>
      <c r="Z21" s="14"/>
    </row>
    <row r="22" spans="1:39" ht="15" customHeight="1" thickBot="1">
      <c r="A22" s="10"/>
      <c r="B22" s="20" t="s">
        <v>123</v>
      </c>
      <c r="C22" s="39"/>
      <c r="D22" s="46">
        <f>VLOOKUP(ETR!Decision,ETR!$K$4:$R$96,7)</f>
        <v>6.3760095037404457E-2</v>
      </c>
      <c r="E22" s="39"/>
      <c r="F22" s="46">
        <f>AVERAGE($F$15:$F$19)</f>
        <v>4.2546245521586222E-2</v>
      </c>
      <c r="G22" s="17"/>
      <c r="H22" s="54"/>
      <c r="I22" s="55"/>
      <c r="J22" s="55"/>
      <c r="K22" s="55"/>
      <c r="L22" s="55"/>
      <c r="M22" s="55"/>
      <c r="N22" s="55"/>
      <c r="O22" s="55"/>
      <c r="P22" s="55"/>
      <c r="Q22" s="55"/>
      <c r="R22" s="56"/>
      <c r="S22" s="14"/>
      <c r="T22" s="14"/>
      <c r="U22" s="14"/>
      <c r="V22" s="14"/>
      <c r="W22" s="14"/>
      <c r="X22" s="14"/>
      <c r="Y22" s="14"/>
      <c r="Z22" s="14"/>
    </row>
    <row r="23" spans="1:39" ht="15" customHeight="1">
      <c r="A23" s="10"/>
      <c r="B23" s="20"/>
      <c r="C23" s="39"/>
      <c r="D23" s="39"/>
      <c r="E23" s="39"/>
      <c r="F23" s="39"/>
      <c r="G23" s="17"/>
      <c r="H23" s="54"/>
      <c r="I23" s="55"/>
      <c r="J23" s="55"/>
      <c r="K23" s="55"/>
      <c r="L23" s="55"/>
      <c r="M23" s="55"/>
      <c r="N23" s="55"/>
      <c r="O23" s="55"/>
      <c r="P23" s="55"/>
      <c r="Q23" s="55"/>
      <c r="R23" s="56"/>
      <c r="S23" s="14"/>
      <c r="T23" s="14"/>
      <c r="U23" s="14"/>
      <c r="V23" s="14"/>
      <c r="W23" s="14"/>
      <c r="X23" s="14"/>
      <c r="Y23" s="14"/>
      <c r="Z23" s="14"/>
    </row>
    <row r="24" spans="1:39" ht="15.75" customHeight="1" thickBot="1">
      <c r="A24" s="10"/>
      <c r="B24" s="15"/>
      <c r="C24" s="16"/>
      <c r="D24" s="16"/>
      <c r="E24" s="16"/>
      <c r="F24" s="16"/>
      <c r="G24" s="17"/>
      <c r="H24" s="54"/>
      <c r="I24" s="55"/>
      <c r="J24" s="55"/>
      <c r="K24" s="55"/>
      <c r="L24" s="55"/>
      <c r="M24" s="55"/>
      <c r="N24" s="55"/>
      <c r="O24" s="55"/>
      <c r="P24" s="55"/>
      <c r="Q24" s="55"/>
      <c r="R24" s="56"/>
      <c r="S24" s="14"/>
      <c r="T24" s="14"/>
      <c r="U24" s="14"/>
      <c r="V24" s="14"/>
      <c r="W24" s="14"/>
      <c r="X24" s="14"/>
      <c r="Y24" s="14"/>
      <c r="Z24" s="14"/>
      <c r="AA24" s="14"/>
      <c r="AB24" s="14"/>
      <c r="AC24" s="14"/>
      <c r="AD24" s="14"/>
      <c r="AE24" s="14"/>
      <c r="AF24" s="14"/>
      <c r="AG24" s="14"/>
      <c r="AH24" s="14"/>
      <c r="AI24" s="14"/>
      <c r="AJ24" s="14"/>
      <c r="AK24" s="14"/>
      <c r="AL24" s="14"/>
      <c r="AM24" s="14"/>
    </row>
    <row r="25" spans="1:39" ht="16.5" thickBot="1">
      <c r="A25" s="10"/>
      <c r="B25" s="22" t="s">
        <v>124</v>
      </c>
      <c r="C25" s="16"/>
      <c r="D25" s="16"/>
      <c r="E25" s="46">
        <f>AVERAGE($D$22,$F$22)</f>
        <v>5.3153170279495343E-2</v>
      </c>
      <c r="F25" s="21"/>
      <c r="G25" s="17"/>
      <c r="H25" s="54"/>
      <c r="I25" s="55"/>
      <c r="J25" s="55"/>
      <c r="K25" s="55"/>
      <c r="L25" s="55"/>
      <c r="M25" s="55"/>
      <c r="N25" s="55"/>
      <c r="O25" s="55"/>
      <c r="P25" s="55"/>
      <c r="Q25" s="55"/>
      <c r="R25" s="56"/>
      <c r="S25" s="14"/>
      <c r="T25" s="14"/>
      <c r="U25" s="14"/>
      <c r="V25" s="14"/>
      <c r="W25" s="14"/>
      <c r="X25" s="14"/>
      <c r="Y25" s="14"/>
      <c r="Z25" s="14"/>
      <c r="AA25" s="14"/>
      <c r="AB25" s="14"/>
      <c r="AC25" s="14"/>
      <c r="AD25" s="14"/>
      <c r="AE25" s="14"/>
      <c r="AF25" s="14"/>
      <c r="AG25" s="14"/>
      <c r="AH25" s="14"/>
      <c r="AI25" s="14"/>
      <c r="AJ25" s="14"/>
      <c r="AK25" s="14"/>
      <c r="AL25" s="14"/>
      <c r="AM25" s="14"/>
    </row>
    <row r="26" spans="1:39" ht="15.75" customHeight="1" thickBot="1">
      <c r="A26" s="10"/>
      <c r="B26" s="23"/>
      <c r="C26" s="24"/>
      <c r="D26" s="24"/>
      <c r="E26" s="24"/>
      <c r="F26" s="24"/>
      <c r="G26" s="25"/>
      <c r="H26" s="57"/>
      <c r="I26" s="58"/>
      <c r="J26" s="58"/>
      <c r="K26" s="58"/>
      <c r="L26" s="58"/>
      <c r="M26" s="58"/>
      <c r="N26" s="58"/>
      <c r="O26" s="58"/>
      <c r="P26" s="58"/>
      <c r="Q26" s="58"/>
      <c r="R26" s="59"/>
      <c r="S26" s="14"/>
      <c r="T26" s="14"/>
      <c r="U26" s="14"/>
      <c r="V26" s="14"/>
      <c r="W26" s="14"/>
      <c r="X26" s="14"/>
      <c r="Y26" s="14"/>
      <c r="Z26" s="14"/>
      <c r="AA26" s="14"/>
      <c r="AB26" s="14"/>
      <c r="AC26" s="14"/>
      <c r="AD26" s="14"/>
      <c r="AE26" s="14"/>
      <c r="AF26" s="14"/>
      <c r="AG26" s="14"/>
      <c r="AH26" s="14"/>
      <c r="AI26" s="14"/>
      <c r="AJ26" s="14"/>
      <c r="AK26" s="14"/>
      <c r="AL26" s="14"/>
      <c r="AM26" s="14"/>
    </row>
    <row r="27" spans="1:39">
      <c r="A27" s="10"/>
    </row>
    <row r="28" spans="1:39" ht="6" customHeight="1"/>
    <row r="29" spans="1:39"/>
    <row r="30" spans="1:39" s="6" customFormat="1" ht="15.75">
      <c r="A30" s="2" t="s">
        <v>110</v>
      </c>
      <c r="B30" s="2"/>
      <c r="C30" s="2"/>
      <c r="D30" s="2"/>
      <c r="E30" s="2"/>
      <c r="F30" s="2"/>
      <c r="G30" s="2"/>
      <c r="H30" s="2"/>
      <c r="I30" s="4" t="s">
        <v>111</v>
      </c>
      <c r="J30" s="2"/>
      <c r="K30" s="2"/>
      <c r="L30" s="4" t="s">
        <v>112</v>
      </c>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39" hidden="1"/>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sheetData>
  <sheetProtection password="8805" sheet="1" objects="1" scenarios="1"/>
  <mergeCells count="2">
    <mergeCell ref="E8:Q8"/>
    <mergeCell ref="H11:R26"/>
  </mergeCells>
  <hyperlinks>
    <hyperlink ref="I1" r:id="rId1"/>
    <hyperlink ref="L1" r:id="rId2"/>
    <hyperlink ref="I30" r:id="rId3"/>
    <hyperlink ref="L30" r:id="rId4"/>
  </hyperlinks>
  <pageMargins left="0.7" right="0.7" top="0.75" bottom="0.75" header="0.3" footer="0.3"/>
  <drawing r:id="rId5"/>
  <legacyDrawing r:id="rId6"/>
  <mc:AlternateContent xmlns:mc="http://schemas.openxmlformats.org/markup-compatibility/2006">
    <mc:Choice Requires="x14">
      <controls>
        <mc:AlternateContent xmlns:mc="http://schemas.openxmlformats.org/markup-compatibility/2006">
          <mc:Choice Requires="x14">
            <control shapeId="2050" r:id="rId7" name="Drop Down 2">
              <controlPr defaultSize="0" autoLine="0" autoPict="0">
                <anchor moveWithCells="1" sizeWithCells="1">
                  <from>
                    <xdr:col>2</xdr:col>
                    <xdr:colOff>0</xdr:colOff>
                    <xdr:row>11</xdr:row>
                    <xdr:rowOff>85725</xdr:rowOff>
                  </from>
                  <to>
                    <xdr:col>4</xdr:col>
                    <xdr:colOff>504825</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ETR</vt:lpstr>
      <vt:lpstr>Disclaimer</vt:lpstr>
      <vt:lpstr>Effective Tax Rate</vt:lpstr>
      <vt:lpstr>ETR!Decision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roi polanitzer</cp:lastModifiedBy>
  <dcterms:created xsi:type="dcterms:W3CDTF">2017-12-03T17:44:46Z</dcterms:created>
  <dcterms:modified xsi:type="dcterms:W3CDTF">2018-03-04T23:03:39Z</dcterms:modified>
</cp:coreProperties>
</file>