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 firstSheet="1" activeTab="2"/>
  </bookViews>
  <sheets>
    <sheet name="evebit" sheetId="1" state="hidden" r:id="rId1"/>
    <sheet name="Disclaimer" sheetId="3" r:id="rId2"/>
    <sheet name="Calculation" sheetId="2" r:id="rId3"/>
  </sheets>
  <definedNames>
    <definedName name="Decision">evebit!$A$94</definedName>
  </definedNames>
  <calcPr calcId="145621"/>
</workbook>
</file>

<file path=xl/calcChain.xml><?xml version="1.0" encoding="utf-8"?>
<calcChain xmlns="http://schemas.openxmlformats.org/spreadsheetml/2006/main">
  <c r="L5" i="1" l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M4" i="1" l="1"/>
  <c r="D17" i="2" s="1"/>
  <c r="L4" i="1"/>
  <c r="F17" i="2" l="1"/>
  <c r="F25" i="2"/>
  <c r="D27" i="2" l="1"/>
  <c r="D33" i="2" s="1"/>
  <c r="D37" i="2" s="1"/>
  <c r="F27" i="2"/>
  <c r="F33" i="2" s="1"/>
  <c r="F37" i="2" s="1"/>
  <c r="E39" i="2" l="1"/>
</calcChain>
</file>

<file path=xl/sharedStrings.xml><?xml version="1.0" encoding="utf-8"?>
<sst xmlns="http://schemas.openxmlformats.org/spreadsheetml/2006/main" count="503" uniqueCount="119">
  <si>
    <t>Industry Name</t>
  </si>
  <si>
    <t>Average</t>
  </si>
  <si>
    <t>TTM</t>
  </si>
  <si>
    <t>Advertising</t>
  </si>
  <si>
    <t>Aerospace/Defense</t>
  </si>
  <si>
    <t>Air Transport</t>
  </si>
  <si>
    <t>Apparel</t>
  </si>
  <si>
    <t>Auto &amp; Truck</t>
  </si>
  <si>
    <t>Auto Parts</t>
  </si>
  <si>
    <t>Beverage (Alcoholic)</t>
  </si>
  <si>
    <t>Beverage (Soft)</t>
  </si>
  <si>
    <t>Broadcasting</t>
  </si>
  <si>
    <t>Building Materials</t>
  </si>
  <si>
    <t>Business &amp; Consumer Services</t>
  </si>
  <si>
    <t>Cable TV</t>
  </si>
  <si>
    <t>Chemical (Basic)</t>
  </si>
  <si>
    <t>Chemical (Diversified)</t>
  </si>
  <si>
    <t>Chemical (Specialty)</t>
  </si>
  <si>
    <t>Coal &amp; Related Energy</t>
  </si>
  <si>
    <t>Computer Services</t>
  </si>
  <si>
    <t>Computers/Peripherals</t>
  </si>
  <si>
    <t>Construction Supplies</t>
  </si>
  <si>
    <t>Diversified</t>
  </si>
  <si>
    <t>Drugs (Biotechnology)</t>
  </si>
  <si>
    <t>Drugs (Pharmaceutical)</t>
  </si>
  <si>
    <t>Education</t>
  </si>
  <si>
    <t>Electrical Equipment</t>
  </si>
  <si>
    <t>Electronics (Consumer &amp; Office)</t>
  </si>
  <si>
    <t>Electronics (General)</t>
  </si>
  <si>
    <t>Engineering/Construction</t>
  </si>
  <si>
    <t>Entertainment</t>
  </si>
  <si>
    <t>Environmental &amp; Waste Services</t>
  </si>
  <si>
    <t>Farming/Agriculture</t>
  </si>
  <si>
    <t>Food Processing</t>
  </si>
  <si>
    <t>Food Wholesalers</t>
  </si>
  <si>
    <t>Furn/Home Furnishings</t>
  </si>
  <si>
    <t>Healthcare Products</t>
  </si>
  <si>
    <t>Healthcare Support Services</t>
  </si>
  <si>
    <t>Heathcare Information and Technology</t>
  </si>
  <si>
    <t>Homebuilding</t>
  </si>
  <si>
    <t>Hospitals/Healthcare Facilities</t>
  </si>
  <si>
    <t>Hotel/Gaming</t>
  </si>
  <si>
    <t>Household Products</t>
  </si>
  <si>
    <t>Information Services</t>
  </si>
  <si>
    <t>Insurance (General)</t>
  </si>
  <si>
    <t>Insurance (Life)</t>
  </si>
  <si>
    <t>Insurance (Prop/Cas.)</t>
  </si>
  <si>
    <t>Investments &amp; Asset Management</t>
  </si>
  <si>
    <t>Machinery</t>
  </si>
  <si>
    <t>Metals &amp; Mining</t>
  </si>
  <si>
    <t>Office Equipment &amp; Services</t>
  </si>
  <si>
    <t>Oil/Gas (Integrated)</t>
  </si>
  <si>
    <t>Oil/Gas (Production and Exploration)</t>
  </si>
  <si>
    <t>Oil/Gas Distribution</t>
  </si>
  <si>
    <t>Oilfield Svcs/Equip.</t>
  </si>
  <si>
    <t>Packaging &amp; Container</t>
  </si>
  <si>
    <t>Paper/Forest Products</t>
  </si>
  <si>
    <t>Power</t>
  </si>
  <si>
    <t>Precious Metals</t>
  </si>
  <si>
    <t>Publishing &amp; Newspapers</t>
  </si>
  <si>
    <t>Publshing &amp; Newspapers</t>
  </si>
  <si>
    <t>R.E.I.T.</t>
  </si>
  <si>
    <t>Real Estate (Development)</t>
  </si>
  <si>
    <t>Real Estate (General/Diversified)</t>
  </si>
  <si>
    <t>Real Estate (Operations &amp; Services)</t>
  </si>
  <si>
    <t>Recreation</t>
  </si>
  <si>
    <t>Reinsurance</t>
  </si>
  <si>
    <t>Restaurant/Dining</t>
  </si>
  <si>
    <t>Retail (Automotive)</t>
  </si>
  <si>
    <t>Retail (Building Supply)</t>
  </si>
  <si>
    <t>Retail (Distributors)</t>
  </si>
  <si>
    <t>Retail (General)</t>
  </si>
  <si>
    <t>Retail (Grocery and Food)</t>
  </si>
  <si>
    <t>Retail (Online)</t>
  </si>
  <si>
    <t>Retail (Special Lines)</t>
  </si>
  <si>
    <t>Rubber&amp; Tires</t>
  </si>
  <si>
    <t>Semiconductor</t>
  </si>
  <si>
    <t>Semiconductor Equip</t>
  </si>
  <si>
    <t>Shipbuilding &amp; Marine</t>
  </si>
  <si>
    <t>Shoe</t>
  </si>
  <si>
    <t>Software (Internet)</t>
  </si>
  <si>
    <t>Steel</t>
  </si>
  <si>
    <t>Telecom (Wireless)</t>
  </si>
  <si>
    <t>Telecom. Equipment</t>
  </si>
  <si>
    <t>Telecom. Services</t>
  </si>
  <si>
    <t>Tobacco</t>
  </si>
  <si>
    <t>Transportation</t>
  </si>
  <si>
    <t>Transportation (Railroads)</t>
  </si>
  <si>
    <t>Trucking</t>
  </si>
  <si>
    <t>Utility (General)</t>
  </si>
  <si>
    <t>Utility (Water)</t>
  </si>
  <si>
    <t>Multiples:</t>
  </si>
  <si>
    <t>Industry:</t>
  </si>
  <si>
    <t>Enterprise Value ($M):</t>
  </si>
  <si>
    <t>Minus Financial Debt:</t>
  </si>
  <si>
    <t>Cash &amp; Equivalents:</t>
  </si>
  <si>
    <t>Equity Value ($M):</t>
  </si>
  <si>
    <t>Discount for Lack of Marketability</t>
  </si>
  <si>
    <t>%</t>
  </si>
  <si>
    <t>)</t>
  </si>
  <si>
    <t>(</t>
  </si>
  <si>
    <t>Equity Value After Discount ($M):</t>
  </si>
  <si>
    <t>Calculation Period:</t>
  </si>
  <si>
    <t>(in years)</t>
  </si>
  <si>
    <t>Discount Rate:</t>
  </si>
  <si>
    <t>($M)</t>
  </si>
  <si>
    <t>5-years Average</t>
  </si>
  <si>
    <t>Green &amp; Renewable Energy</t>
  </si>
  <si>
    <t>Software (Entertainment)</t>
  </si>
  <si>
    <t>Software (System &amp; Application)</t>
  </si>
  <si>
    <t>© 2015–2018 by Israel Association of Valuators and Financial Actuaries® (IAVFA®)</t>
  </si>
  <si>
    <t>WWW.IAVFA.COM</t>
  </si>
  <si>
    <t>IAVFA1020@GMAIL.COM</t>
  </si>
  <si>
    <t>Single Equity Value ($M):</t>
  </si>
  <si>
    <t>Equity Valuation Using EV/EBIT Multiples</t>
  </si>
  <si>
    <t>EV/EBIT</t>
  </si>
  <si>
    <t>NA</t>
  </si>
  <si>
    <t>Future EBIT ($M):</t>
  </si>
  <si>
    <t>Current EBIT ($M):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</si>
</sst>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20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indexed="8"/>
      <name val="Arial"/>
      <family val="2"/>
      <charset val="177"/>
    </font>
    <font>
      <b/>
      <sz val="16"/>
      <color indexed="8"/>
      <name val="Arial"/>
      <family val="2"/>
    </font>
    <font>
      <sz val="10"/>
      <name val="Verdana"/>
      <family val="2"/>
    </font>
    <font>
      <u/>
      <sz val="11"/>
      <color theme="10"/>
      <name val="Calibri"/>
      <family val="2"/>
      <charset val="177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0"/>
      <name val="Arial"/>
      <family val="2"/>
    </font>
    <font>
      <b/>
      <i/>
      <sz val="10"/>
      <name val="Verdana"/>
      <family val="2"/>
    </font>
    <font>
      <b/>
      <u/>
      <sz val="11"/>
      <color theme="0"/>
      <name val="Arial"/>
      <family val="2"/>
    </font>
    <font>
      <b/>
      <sz val="22"/>
      <color indexed="8"/>
      <name val="Arial"/>
      <family val="2"/>
    </font>
    <font>
      <sz val="12"/>
      <color theme="1"/>
      <name val="Arial"/>
      <family val="2"/>
    </font>
    <font>
      <b/>
      <u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9" fillId="6" borderId="0" xfId="0" applyFont="1" applyFill="1" applyAlignment="1" applyProtection="1">
      <alignment horizontal="left" vertical="center" readingOrder="1"/>
    </xf>
    <xf numFmtId="0" fontId="9" fillId="0" borderId="0" xfId="0" applyFont="1" applyFill="1" applyAlignment="1" applyProtection="1">
      <alignment horizontal="left" vertical="center" readingOrder="1"/>
    </xf>
    <xf numFmtId="0" fontId="11" fillId="6" borderId="0" xfId="1" applyFont="1" applyFill="1" applyAlignment="1" applyProtection="1">
      <alignment horizontal="left" vertical="center" readingOrder="1"/>
    </xf>
    <xf numFmtId="0" fontId="3" fillId="0" borderId="0" xfId="0" applyFont="1" applyFill="1" applyAlignment="1" applyProtection="1"/>
    <xf numFmtId="0" fontId="13" fillId="0" borderId="0" xfId="0" applyFont="1" applyProtection="1"/>
    <xf numFmtId="0" fontId="14" fillId="0" borderId="0" xfId="1" applyFont="1" applyFill="1" applyAlignment="1" applyProtection="1">
      <alignment horizontal="left" vertical="center" readingOrder="1"/>
    </xf>
    <xf numFmtId="0" fontId="13" fillId="0" borderId="0" xfId="0" applyFont="1" applyFill="1" applyProtection="1"/>
    <xf numFmtId="0" fontId="15" fillId="0" borderId="0" xfId="0" applyFont="1" applyProtection="1"/>
    <xf numFmtId="0" fontId="15" fillId="0" borderId="0" xfId="0" applyFont="1" applyFill="1" applyProtection="1"/>
    <xf numFmtId="0" fontId="15" fillId="4" borderId="4" xfId="0" applyFont="1" applyFill="1" applyBorder="1" applyProtection="1"/>
    <xf numFmtId="0" fontId="15" fillId="4" borderId="5" xfId="0" applyFont="1" applyFill="1" applyBorder="1" applyProtection="1"/>
    <xf numFmtId="0" fontId="15" fillId="4" borderId="6" xfId="0" applyFont="1" applyFill="1" applyBorder="1" applyProtection="1"/>
    <xf numFmtId="0" fontId="15" fillId="4" borderId="0" xfId="0" applyFont="1" applyFill="1" applyProtection="1"/>
    <xf numFmtId="0" fontId="15" fillId="4" borderId="7" xfId="0" applyFont="1" applyFill="1" applyBorder="1" applyProtection="1"/>
    <xf numFmtId="0" fontId="15" fillId="4" borderId="0" xfId="0" applyFont="1" applyFill="1" applyBorder="1" applyProtection="1"/>
    <xf numFmtId="0" fontId="15" fillId="4" borderId="8" xfId="0" applyFont="1" applyFill="1" applyBorder="1" applyProtection="1"/>
    <xf numFmtId="0" fontId="15" fillId="0" borderId="0" xfId="0" applyFont="1" applyBorder="1" applyProtection="1"/>
    <xf numFmtId="0" fontId="15" fillId="4" borderId="0" xfId="0" applyFont="1" applyFill="1" applyBorder="1" applyAlignment="1" applyProtection="1">
      <alignment horizontal="center"/>
    </xf>
    <xf numFmtId="164" fontId="15" fillId="5" borderId="3" xfId="0" applyNumberFormat="1" applyFont="1" applyFill="1" applyBorder="1" applyAlignment="1" applyProtection="1">
      <alignment horizontal="center"/>
      <protection hidden="1"/>
    </xf>
    <xf numFmtId="3" fontId="15" fillId="0" borderId="3" xfId="0" applyNumberFormat="1" applyFont="1" applyFill="1" applyBorder="1" applyAlignment="1" applyProtection="1">
      <alignment horizontal="center"/>
      <protection locked="0" hidden="1"/>
    </xf>
    <xf numFmtId="0" fontId="15" fillId="0" borderId="3" xfId="0" applyFont="1" applyFill="1" applyBorder="1" applyAlignment="1" applyProtection="1">
      <alignment horizontal="center"/>
      <protection locked="0" hidden="1"/>
    </xf>
    <xf numFmtId="0" fontId="15" fillId="4" borderId="8" xfId="0" applyFont="1" applyFill="1" applyBorder="1" applyAlignment="1" applyProtection="1">
      <alignment horizontal="left"/>
    </xf>
    <xf numFmtId="165" fontId="15" fillId="5" borderId="3" xfId="0" applyNumberFormat="1" applyFont="1" applyFill="1" applyBorder="1" applyAlignment="1" applyProtection="1">
      <alignment horizontal="center"/>
      <protection hidden="1"/>
    </xf>
    <xf numFmtId="0" fontId="16" fillId="4" borderId="0" xfId="0" applyFont="1" applyFill="1" applyBorder="1" applyAlignment="1" applyProtection="1">
      <alignment horizontal="right"/>
    </xf>
    <xf numFmtId="0" fontId="16" fillId="4" borderId="8" xfId="0" applyFont="1" applyFill="1" applyBorder="1" applyProtection="1"/>
    <xf numFmtId="0" fontId="16" fillId="4" borderId="7" xfId="0" applyFont="1" applyFill="1" applyBorder="1" applyProtection="1"/>
    <xf numFmtId="0" fontId="17" fillId="4" borderId="0" xfId="0" applyFont="1" applyFill="1" applyBorder="1" applyProtection="1"/>
    <xf numFmtId="0" fontId="17" fillId="4" borderId="8" xfId="0" applyFont="1" applyFill="1" applyBorder="1" applyProtection="1"/>
    <xf numFmtId="0" fontId="18" fillId="4" borderId="7" xfId="0" applyFont="1" applyFill="1" applyBorder="1" applyProtection="1"/>
    <xf numFmtId="0" fontId="15" fillId="4" borderId="9" xfId="0" applyFont="1" applyFill="1" applyBorder="1" applyProtection="1"/>
    <xf numFmtId="0" fontId="15" fillId="4" borderId="10" xfId="0" applyFont="1" applyFill="1" applyBorder="1" applyProtection="1"/>
    <xf numFmtId="0" fontId="15" fillId="4" borderId="11" xfId="0" applyFont="1" applyFill="1" applyBorder="1" applyProtection="1"/>
    <xf numFmtId="0" fontId="0" fillId="0" borderId="0" xfId="0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8" fillId="0" borderId="2" xfId="3" applyFont="1" applyBorder="1" applyAlignment="1" applyProtection="1">
      <alignment horizontal="center"/>
      <protection locked="0"/>
    </xf>
    <xf numFmtId="0" fontId="8" fillId="0" borderId="2" xfId="3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7" borderId="1" xfId="0" applyFont="1" applyFill="1" applyBorder="1" applyProtection="1">
      <protection locked="0"/>
    </xf>
    <xf numFmtId="0" fontId="19" fillId="0" borderId="0" xfId="0" applyFont="1" applyFill="1" applyAlignment="1" applyProtection="1">
      <alignment horizontal="left" vertical="center" readingOrder="1"/>
    </xf>
    <xf numFmtId="0" fontId="12" fillId="0" borderId="0" xfId="0" applyFont="1" applyFill="1" applyAlignment="1" applyProtection="1">
      <alignment horizontal="left"/>
    </xf>
  </cellXfs>
  <cellStyles count="8">
    <cellStyle name="Hyperlink" xfId="1" builtinId="8"/>
    <cellStyle name="Normal" xfId="0" builtinId="0"/>
    <cellStyle name="Normal 2" xfId="2"/>
    <cellStyle name="Normal 2 2" xfId="3"/>
    <cellStyle name="Normal 3" xfId="4"/>
    <cellStyle name="Percent 2" xfId="6"/>
    <cellStyle name="Percent 3" xfId="7"/>
    <cellStyle name="Percent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00" dropStyle="combo" dx="16" fmlaLink="evebit!$A$94" fmlaRange="evebit!$A$4:$A$93" sel="12" val="1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25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43775" cy="476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85725</xdr:rowOff>
        </xdr:from>
        <xdr:to>
          <xdr:col>4</xdr:col>
          <xdr:colOff>504825</xdr:colOff>
          <xdr:row>13</xdr:row>
          <xdr:rowOff>47625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18</xdr:col>
      <xdr:colOff>9525</xdr:colOff>
      <xdr:row>9</xdr:row>
      <xdr:rowOff>190499</xdr:rowOff>
    </xdr:from>
    <xdr:to>
      <xdr:col>29</xdr:col>
      <xdr:colOff>57150</xdr:colOff>
      <xdr:row>23</xdr:row>
      <xdr:rowOff>142875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0" y="2105024"/>
          <a:ext cx="6648450" cy="2571751"/>
        </a:xfrm>
        <a:prstGeom prst="rect">
          <a:avLst/>
        </a:prstGeom>
        <a:noFill/>
        <a:ln w="2540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133350</xdr:colOff>
      <xdr:row>9</xdr:row>
      <xdr:rowOff>166958</xdr:rowOff>
    </xdr:from>
    <xdr:to>
      <xdr:col>38</xdr:col>
      <xdr:colOff>518219</xdr:colOff>
      <xdr:row>48</xdr:row>
      <xdr:rowOff>104775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0" y="2081483"/>
          <a:ext cx="5785544" cy="7310167"/>
        </a:xfrm>
        <a:prstGeom prst="rect">
          <a:avLst/>
        </a:prstGeom>
        <a:noFill/>
        <a:ln w="285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</xdr:colOff>
      <xdr:row>10</xdr:row>
      <xdr:rowOff>9525</xdr:rowOff>
    </xdr:from>
    <xdr:to>
      <xdr:col>17</xdr:col>
      <xdr:colOff>533400</xdr:colOff>
      <xdr:row>23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114550"/>
          <a:ext cx="5962650" cy="2552700"/>
        </a:xfrm>
        <a:prstGeom prst="rect">
          <a:avLst/>
        </a:prstGeom>
        <a:noFill/>
        <a:ln w="285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24</xdr:row>
      <xdr:rowOff>85725</xdr:rowOff>
    </xdr:from>
    <xdr:to>
      <xdr:col>17</xdr:col>
      <xdr:colOff>533400</xdr:colOff>
      <xdr:row>48</xdr:row>
      <xdr:rowOff>85725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4810125"/>
          <a:ext cx="5953125" cy="4562475"/>
        </a:xfrm>
        <a:prstGeom prst="rect">
          <a:avLst/>
        </a:prstGeom>
        <a:noFill/>
        <a:ln w="285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133349</xdr:rowOff>
    </xdr:from>
    <xdr:to>
      <xdr:col>3</xdr:col>
      <xdr:colOff>843014</xdr:colOff>
      <xdr:row>9</xdr:row>
      <xdr:rowOff>123824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33374"/>
          <a:ext cx="3071864" cy="170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vfa.com/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IAVFA1020@GMAIL.COM" TargetMode="External"/><Relationship Id="rId1" Type="http://schemas.openxmlformats.org/officeDocument/2006/relationships/hyperlink" Target="http://www.iavfa.com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hyperlink" Target="mailto:IAVFA102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0"/>
  <sheetViews>
    <sheetView topLeftCell="XFD1" workbookViewId="0">
      <selection sqref="A1:XFD1048576"/>
    </sheetView>
  </sheetViews>
  <sheetFormatPr defaultColWidth="0" defaultRowHeight="15" customHeight="1"/>
  <cols>
    <col min="1" max="1" width="29.140625" hidden="1"/>
    <col min="2" max="5" width="11" hidden="1"/>
    <col min="6" max="7" width="11" style="1" hidden="1"/>
    <col min="8" max="16" width="11" hidden="1"/>
    <col min="17" max="20" width="1.7109375" hidden="1"/>
    <col min="21" max="21" width="5" hidden="1"/>
    <col min="22" max="16384" width="1.7109375" hidden="1"/>
  </cols>
  <sheetData>
    <row r="1" spans="1:13" ht="15" customHeight="1">
      <c r="A1" s="34"/>
      <c r="B1" s="35">
        <v>43470</v>
      </c>
      <c r="C1" s="36"/>
      <c r="D1" s="35">
        <v>43105</v>
      </c>
      <c r="E1" s="36"/>
      <c r="F1" s="35">
        <v>42740</v>
      </c>
      <c r="G1" s="36"/>
      <c r="H1" s="35">
        <v>42374</v>
      </c>
      <c r="I1" s="36"/>
      <c r="J1" s="35">
        <v>42009</v>
      </c>
      <c r="K1" s="37"/>
      <c r="L1" s="34"/>
      <c r="M1" s="34"/>
    </row>
    <row r="2" spans="1:13" ht="15" customHeight="1">
      <c r="A2" s="34"/>
      <c r="B2" s="36">
        <v>2018</v>
      </c>
      <c r="C2" s="36"/>
      <c r="D2" s="36">
        <v>2017</v>
      </c>
      <c r="E2" s="36"/>
      <c r="F2" s="36">
        <v>2016</v>
      </c>
      <c r="G2" s="36"/>
      <c r="H2" s="36">
        <v>2015</v>
      </c>
      <c r="I2" s="36"/>
      <c r="J2" s="36">
        <v>2014</v>
      </c>
      <c r="K2" s="34"/>
      <c r="L2" s="34"/>
      <c r="M2" s="34"/>
    </row>
    <row r="3" spans="1:13" ht="15" customHeight="1">
      <c r="A3" s="38" t="s">
        <v>0</v>
      </c>
      <c r="B3" s="39" t="s">
        <v>115</v>
      </c>
      <c r="C3" s="38" t="s">
        <v>0</v>
      </c>
      <c r="D3" s="39" t="s">
        <v>115</v>
      </c>
      <c r="E3" s="38" t="s">
        <v>0</v>
      </c>
      <c r="F3" s="39" t="s">
        <v>115</v>
      </c>
      <c r="G3" s="38" t="s">
        <v>0</v>
      </c>
      <c r="H3" s="39" t="s">
        <v>115</v>
      </c>
      <c r="I3" s="38" t="s">
        <v>0</v>
      </c>
      <c r="J3" s="39" t="s">
        <v>115</v>
      </c>
      <c r="K3" s="40"/>
      <c r="L3" s="41" t="s">
        <v>1</v>
      </c>
      <c r="M3" s="41" t="s">
        <v>2</v>
      </c>
    </row>
    <row r="4" spans="1:13" ht="15" customHeight="1">
      <c r="A4" s="42" t="s">
        <v>3</v>
      </c>
      <c r="B4" s="43">
        <v>12.66</v>
      </c>
      <c r="C4" s="42" t="s">
        <v>3</v>
      </c>
      <c r="D4" s="43">
        <v>13.149476084797334</v>
      </c>
      <c r="E4" s="42" t="s">
        <v>3</v>
      </c>
      <c r="F4" s="43">
        <v>14.099914737363635</v>
      </c>
      <c r="G4" s="42" t="s">
        <v>3</v>
      </c>
      <c r="H4" s="43">
        <v>14.559508803726279</v>
      </c>
      <c r="I4" s="42" t="s">
        <v>3</v>
      </c>
      <c r="J4" s="43">
        <v>17.200247190398347</v>
      </c>
      <c r="K4" s="34">
        <v>1</v>
      </c>
      <c r="L4" s="44">
        <f>AVERAGE(B4,D4,F4,H4,J4)</f>
        <v>14.333829363257118</v>
      </c>
      <c r="M4" s="44">
        <f>B4</f>
        <v>12.66</v>
      </c>
    </row>
    <row r="5" spans="1:13" ht="15" customHeight="1">
      <c r="A5" s="45" t="s">
        <v>4</v>
      </c>
      <c r="B5" s="46">
        <v>15.3</v>
      </c>
      <c r="C5" s="45" t="s">
        <v>4</v>
      </c>
      <c r="D5" s="46">
        <v>17.674829487185963</v>
      </c>
      <c r="E5" s="45" t="s">
        <v>4</v>
      </c>
      <c r="F5" s="46">
        <v>14.68944566951339</v>
      </c>
      <c r="G5" s="45" t="s">
        <v>4</v>
      </c>
      <c r="H5" s="46">
        <v>12.761747883649281</v>
      </c>
      <c r="I5" s="45" t="s">
        <v>4</v>
      </c>
      <c r="J5" s="46">
        <v>12.934950327088901</v>
      </c>
      <c r="K5" s="47">
        <v>2</v>
      </c>
      <c r="L5" s="44">
        <f t="shared" ref="L5:L68" si="0">AVERAGE(B5,D5,F5,H5,J5)</f>
        <v>14.672194673487507</v>
      </c>
      <c r="M5" s="44">
        <f t="shared" ref="M5:M68" si="1">B5</f>
        <v>15.3</v>
      </c>
    </row>
    <row r="6" spans="1:13" ht="15" customHeight="1">
      <c r="A6" s="42" t="s">
        <v>5</v>
      </c>
      <c r="B6" s="43">
        <v>12.07</v>
      </c>
      <c r="C6" s="42" t="s">
        <v>5</v>
      </c>
      <c r="D6" s="43">
        <v>12.135670651971271</v>
      </c>
      <c r="E6" s="42" t="s">
        <v>5</v>
      </c>
      <c r="F6" s="43">
        <v>9.3547044906650481</v>
      </c>
      <c r="G6" s="42" t="s">
        <v>5</v>
      </c>
      <c r="H6" s="43">
        <v>9.7099107361307002</v>
      </c>
      <c r="I6" s="42" t="s">
        <v>5</v>
      </c>
      <c r="J6" s="43">
        <v>22.215573030052454</v>
      </c>
      <c r="K6" s="34">
        <v>3</v>
      </c>
      <c r="L6" s="44">
        <f t="shared" si="0"/>
        <v>13.097171781763894</v>
      </c>
      <c r="M6" s="44">
        <f t="shared" si="1"/>
        <v>12.07</v>
      </c>
    </row>
    <row r="7" spans="1:13" ht="15" customHeight="1">
      <c r="A7" s="45" t="s">
        <v>6</v>
      </c>
      <c r="B7" s="46">
        <v>16.04</v>
      </c>
      <c r="C7" s="45" t="s">
        <v>6</v>
      </c>
      <c r="D7" s="46">
        <v>17.903533354519897</v>
      </c>
      <c r="E7" s="45" t="s">
        <v>6</v>
      </c>
      <c r="F7" s="46">
        <v>15.919190896856643</v>
      </c>
      <c r="G7" s="45" t="s">
        <v>6</v>
      </c>
      <c r="H7" s="46">
        <v>16.389857412709539</v>
      </c>
      <c r="I7" s="45" t="s">
        <v>6</v>
      </c>
      <c r="J7" s="46">
        <v>18.489906577475569</v>
      </c>
      <c r="K7" s="47">
        <v>4</v>
      </c>
      <c r="L7" s="44">
        <f t="shared" si="0"/>
        <v>16.94849764831233</v>
      </c>
      <c r="M7" s="44">
        <f t="shared" si="1"/>
        <v>16.04</v>
      </c>
    </row>
    <row r="8" spans="1:13" ht="15" customHeight="1">
      <c r="A8" s="42" t="s">
        <v>7</v>
      </c>
      <c r="B8" s="43">
        <v>27.65</v>
      </c>
      <c r="C8" s="42" t="s">
        <v>7</v>
      </c>
      <c r="D8" s="43">
        <v>30.81888306491124</v>
      </c>
      <c r="E8" s="42" t="s">
        <v>7</v>
      </c>
      <c r="F8" s="43">
        <v>19.84875188218259</v>
      </c>
      <c r="G8" s="42" t="s">
        <v>7</v>
      </c>
      <c r="H8" s="43">
        <v>20.928792359612256</v>
      </c>
      <c r="I8" s="42" t="s">
        <v>7</v>
      </c>
      <c r="J8" s="43">
        <v>41.132860535526248</v>
      </c>
      <c r="K8" s="34">
        <v>5</v>
      </c>
      <c r="L8" s="44">
        <f t="shared" si="0"/>
        <v>28.07585756844647</v>
      </c>
      <c r="M8" s="44">
        <f t="shared" si="1"/>
        <v>27.65</v>
      </c>
    </row>
    <row r="9" spans="1:13" ht="15" customHeight="1">
      <c r="A9" s="45" t="s">
        <v>8</v>
      </c>
      <c r="B9" s="46">
        <v>7.41</v>
      </c>
      <c r="C9" s="45" t="s">
        <v>8</v>
      </c>
      <c r="D9" s="46">
        <v>10.690393156025467</v>
      </c>
      <c r="E9" s="45" t="s">
        <v>8</v>
      </c>
      <c r="F9" s="46">
        <v>9.5170467472603981</v>
      </c>
      <c r="G9" s="45" t="s">
        <v>8</v>
      </c>
      <c r="H9" s="46">
        <v>10.780991589320433</v>
      </c>
      <c r="I9" s="45" t="s">
        <v>8</v>
      </c>
      <c r="J9" s="46">
        <v>12.142303592410565</v>
      </c>
      <c r="K9" s="47">
        <v>6</v>
      </c>
      <c r="L9" s="44">
        <f t="shared" si="0"/>
        <v>10.108147017003372</v>
      </c>
      <c r="M9" s="44">
        <f t="shared" si="1"/>
        <v>7.41</v>
      </c>
    </row>
    <row r="10" spans="1:13" ht="15" customHeight="1">
      <c r="A10" s="42" t="s">
        <v>9</v>
      </c>
      <c r="B10" s="43">
        <v>17.23</v>
      </c>
      <c r="C10" s="42" t="s">
        <v>9</v>
      </c>
      <c r="D10" s="43">
        <v>21.546071933307097</v>
      </c>
      <c r="E10" s="42" t="s">
        <v>9</v>
      </c>
      <c r="F10" s="43">
        <v>22.194544706852199</v>
      </c>
      <c r="G10" s="42" t="s">
        <v>9</v>
      </c>
      <c r="H10" s="43">
        <v>24.12658566543789</v>
      </c>
      <c r="I10" s="42" t="s">
        <v>9</v>
      </c>
      <c r="J10" s="43">
        <v>21.290960279272596</v>
      </c>
      <c r="K10" s="34">
        <v>7</v>
      </c>
      <c r="L10" s="44">
        <f t="shared" si="0"/>
        <v>21.277632516973956</v>
      </c>
      <c r="M10" s="44">
        <f t="shared" si="1"/>
        <v>17.23</v>
      </c>
    </row>
    <row r="11" spans="1:13" ht="15" customHeight="1">
      <c r="A11" s="45" t="s">
        <v>10</v>
      </c>
      <c r="B11" s="46">
        <v>21.72</v>
      </c>
      <c r="C11" s="45" t="s">
        <v>10</v>
      </c>
      <c r="D11" s="46">
        <v>21.727845232081037</v>
      </c>
      <c r="E11" s="45" t="s">
        <v>10</v>
      </c>
      <c r="F11" s="46">
        <v>19.607700469836406</v>
      </c>
      <c r="G11" s="45" t="s">
        <v>10</v>
      </c>
      <c r="H11" s="46">
        <v>19.657822180938314</v>
      </c>
      <c r="I11" s="45" t="s">
        <v>10</v>
      </c>
      <c r="J11" s="46">
        <v>17.626844915491738</v>
      </c>
      <c r="K11" s="47">
        <v>8</v>
      </c>
      <c r="L11" s="44">
        <f t="shared" si="0"/>
        <v>20.0680425596695</v>
      </c>
      <c r="M11" s="44">
        <f t="shared" si="1"/>
        <v>21.72</v>
      </c>
    </row>
    <row r="12" spans="1:13" ht="15" customHeight="1">
      <c r="A12" s="42" t="s">
        <v>11</v>
      </c>
      <c r="B12" s="43">
        <v>12.29</v>
      </c>
      <c r="C12" s="42" t="s">
        <v>11</v>
      </c>
      <c r="D12" s="43">
        <v>12.0818612104888</v>
      </c>
      <c r="E12" s="42" t="s">
        <v>11</v>
      </c>
      <c r="F12" s="43">
        <v>13.087812691151418</v>
      </c>
      <c r="G12" s="42" t="s">
        <v>11</v>
      </c>
      <c r="H12" s="43">
        <v>12.977636876351259</v>
      </c>
      <c r="I12" s="42" t="s">
        <v>11</v>
      </c>
      <c r="J12" s="43">
        <v>14.961143315510027</v>
      </c>
      <c r="K12" s="34">
        <v>9</v>
      </c>
      <c r="L12" s="44">
        <f t="shared" si="0"/>
        <v>13.0796908187003</v>
      </c>
      <c r="M12" s="44">
        <f t="shared" si="1"/>
        <v>12.29</v>
      </c>
    </row>
    <row r="13" spans="1:13" ht="15" customHeight="1">
      <c r="A13" s="42" t="s">
        <v>12</v>
      </c>
      <c r="B13" s="43">
        <v>13.04</v>
      </c>
      <c r="C13" s="42" t="s">
        <v>12</v>
      </c>
      <c r="D13" s="43">
        <v>17.224677541753572</v>
      </c>
      <c r="E13" s="42" t="s">
        <v>12</v>
      </c>
      <c r="F13" s="43">
        <v>14.264348286027598</v>
      </c>
      <c r="G13" s="42" t="s">
        <v>12</v>
      </c>
      <c r="H13" s="43">
        <v>16.087633653289043</v>
      </c>
      <c r="I13" s="42" t="s">
        <v>12</v>
      </c>
      <c r="J13" s="43">
        <v>17.596909312419417</v>
      </c>
      <c r="K13" s="47">
        <v>10</v>
      </c>
      <c r="L13" s="44">
        <f t="shared" si="0"/>
        <v>15.642713758697926</v>
      </c>
      <c r="M13" s="44">
        <f t="shared" si="1"/>
        <v>13.04</v>
      </c>
    </row>
    <row r="14" spans="1:13" ht="15" customHeight="1">
      <c r="A14" s="45" t="s">
        <v>13</v>
      </c>
      <c r="B14" s="46">
        <v>17.329999999999998</v>
      </c>
      <c r="C14" s="45" t="s">
        <v>13</v>
      </c>
      <c r="D14" s="46">
        <v>18.292236260059479</v>
      </c>
      <c r="E14" s="45" t="s">
        <v>13</v>
      </c>
      <c r="F14" s="46">
        <v>17.356471181108571</v>
      </c>
      <c r="G14" s="45" t="s">
        <v>13</v>
      </c>
      <c r="H14" s="46">
        <v>17.14865251859587</v>
      </c>
      <c r="I14" s="45" t="s">
        <v>13</v>
      </c>
      <c r="J14" s="46">
        <v>16.027049286099874</v>
      </c>
      <c r="K14" s="34">
        <v>11</v>
      </c>
      <c r="L14" s="44">
        <f t="shared" si="0"/>
        <v>17.230881849172761</v>
      </c>
      <c r="M14" s="44">
        <f t="shared" si="1"/>
        <v>17.329999999999998</v>
      </c>
    </row>
    <row r="15" spans="1:13" ht="15" customHeight="1">
      <c r="A15" s="42" t="s">
        <v>14</v>
      </c>
      <c r="B15" s="43">
        <v>15.66</v>
      </c>
      <c r="C15" s="42" t="s">
        <v>14</v>
      </c>
      <c r="D15" s="43">
        <v>18.262456636695699</v>
      </c>
      <c r="E15" s="42" t="s">
        <v>14</v>
      </c>
      <c r="F15" s="43">
        <v>19.152827148435037</v>
      </c>
      <c r="G15" s="42" t="s">
        <v>14</v>
      </c>
      <c r="H15" s="43">
        <v>15.156283905385768</v>
      </c>
      <c r="I15" s="42" t="s">
        <v>14</v>
      </c>
      <c r="J15" s="43">
        <v>14.819807913179117</v>
      </c>
      <c r="K15" s="47">
        <v>12</v>
      </c>
      <c r="L15" s="44">
        <f t="shared" si="0"/>
        <v>16.610275120739125</v>
      </c>
      <c r="M15" s="44">
        <f t="shared" si="1"/>
        <v>15.66</v>
      </c>
    </row>
    <row r="16" spans="1:13" ht="15" customHeight="1">
      <c r="A16" s="45" t="s">
        <v>15</v>
      </c>
      <c r="B16" s="46">
        <v>8.5399999999999991</v>
      </c>
      <c r="C16" s="45" t="s">
        <v>15</v>
      </c>
      <c r="D16" s="46">
        <v>16.062965403914113</v>
      </c>
      <c r="E16" s="45" t="s">
        <v>15</v>
      </c>
      <c r="F16" s="46">
        <v>16.227109213734387</v>
      </c>
      <c r="G16" s="45" t="s">
        <v>15</v>
      </c>
      <c r="H16" s="46">
        <v>10.932210897249504</v>
      </c>
      <c r="I16" s="45" t="s">
        <v>15</v>
      </c>
      <c r="J16" s="46">
        <v>9.4127102798220914</v>
      </c>
      <c r="K16" s="34">
        <v>13</v>
      </c>
      <c r="L16" s="44">
        <f t="shared" si="0"/>
        <v>12.234999158944019</v>
      </c>
      <c r="M16" s="44">
        <f t="shared" si="1"/>
        <v>8.5399999999999991</v>
      </c>
    </row>
    <row r="17" spans="1:13" ht="15" customHeight="1">
      <c r="A17" s="42" t="s">
        <v>16</v>
      </c>
      <c r="B17" s="43">
        <v>12.12</v>
      </c>
      <c r="C17" s="42" t="s">
        <v>16</v>
      </c>
      <c r="D17" s="43">
        <v>24.092802231510959</v>
      </c>
      <c r="E17" s="42" t="s">
        <v>16</v>
      </c>
      <c r="F17" s="43">
        <v>15.607676835859801</v>
      </c>
      <c r="G17" s="42" t="s">
        <v>16</v>
      </c>
      <c r="H17" s="43">
        <v>13.620899632558755</v>
      </c>
      <c r="I17" s="42" t="s">
        <v>16</v>
      </c>
      <c r="J17" s="43">
        <v>14.236882476046523</v>
      </c>
      <c r="K17" s="47">
        <v>14</v>
      </c>
      <c r="L17" s="44">
        <f t="shared" si="0"/>
        <v>15.935652235195207</v>
      </c>
      <c r="M17" s="44">
        <f t="shared" si="1"/>
        <v>12.12</v>
      </c>
    </row>
    <row r="18" spans="1:13" ht="15" customHeight="1">
      <c r="A18" s="45" t="s">
        <v>17</v>
      </c>
      <c r="B18" s="46">
        <v>16.93</v>
      </c>
      <c r="C18" s="45" t="s">
        <v>17</v>
      </c>
      <c r="D18" s="46">
        <v>20.595830329466956</v>
      </c>
      <c r="E18" s="45" t="s">
        <v>17</v>
      </c>
      <c r="F18" s="46">
        <v>17.010755854133684</v>
      </c>
      <c r="G18" s="45" t="s">
        <v>17</v>
      </c>
      <c r="H18" s="46">
        <v>14.808642200715624</v>
      </c>
      <c r="I18" s="45" t="s">
        <v>17</v>
      </c>
      <c r="J18" s="46">
        <v>16.157494509487389</v>
      </c>
      <c r="K18" s="34">
        <v>15</v>
      </c>
      <c r="L18" s="44">
        <f t="shared" si="0"/>
        <v>17.100544578760733</v>
      </c>
      <c r="M18" s="44">
        <f t="shared" si="1"/>
        <v>16.93</v>
      </c>
    </row>
    <row r="19" spans="1:13" ht="15" customHeight="1">
      <c r="A19" s="42" t="s">
        <v>18</v>
      </c>
      <c r="B19" s="43">
        <v>7.85</v>
      </c>
      <c r="C19" s="42" t="s">
        <v>18</v>
      </c>
      <c r="D19" s="43">
        <v>9.2366475521821112</v>
      </c>
      <c r="E19" s="42" t="s">
        <v>18</v>
      </c>
      <c r="F19" s="43" t="s">
        <v>116</v>
      </c>
      <c r="G19" s="42" t="s">
        <v>18</v>
      </c>
      <c r="H19" s="43">
        <v>184.30994163389849</v>
      </c>
      <c r="I19" s="42" t="s">
        <v>18</v>
      </c>
      <c r="J19" s="43">
        <v>66.810430405580021</v>
      </c>
      <c r="K19" s="47">
        <v>16</v>
      </c>
      <c r="L19" s="44">
        <f t="shared" si="0"/>
        <v>67.05175489791516</v>
      </c>
      <c r="M19" s="44">
        <f t="shared" si="1"/>
        <v>7.85</v>
      </c>
    </row>
    <row r="20" spans="1:13" ht="15" customHeight="1">
      <c r="A20" s="45" t="s">
        <v>19</v>
      </c>
      <c r="B20" s="46">
        <v>11.68</v>
      </c>
      <c r="C20" s="45" t="s">
        <v>19</v>
      </c>
      <c r="D20" s="46">
        <v>16.092620851374065</v>
      </c>
      <c r="E20" s="45" t="s">
        <v>19</v>
      </c>
      <c r="F20" s="46">
        <v>15.034772998214915</v>
      </c>
      <c r="G20" s="45" t="s">
        <v>19</v>
      </c>
      <c r="H20" s="46">
        <v>10.891593779304888</v>
      </c>
      <c r="I20" s="45" t="s">
        <v>19</v>
      </c>
      <c r="J20" s="46">
        <v>10.786171026591981</v>
      </c>
      <c r="K20" s="34">
        <v>17</v>
      </c>
      <c r="L20" s="44">
        <f t="shared" si="0"/>
        <v>12.897031731097169</v>
      </c>
      <c r="M20" s="44">
        <f t="shared" si="1"/>
        <v>11.68</v>
      </c>
    </row>
    <row r="21" spans="1:13" ht="15" customHeight="1">
      <c r="A21" s="42" t="s">
        <v>20</v>
      </c>
      <c r="B21" s="43">
        <v>12.65</v>
      </c>
      <c r="C21" s="42" t="s">
        <v>20</v>
      </c>
      <c r="D21" s="43">
        <v>15.232651704456243</v>
      </c>
      <c r="E21" s="42" t="s">
        <v>20</v>
      </c>
      <c r="F21" s="43">
        <v>11.701212580108614</v>
      </c>
      <c r="G21" s="42" t="s">
        <v>20</v>
      </c>
      <c r="H21" s="43">
        <v>9.0343645724124055</v>
      </c>
      <c r="I21" s="42" t="s">
        <v>20</v>
      </c>
      <c r="J21" s="43">
        <v>12.63802836308334</v>
      </c>
      <c r="K21" s="47">
        <v>18</v>
      </c>
      <c r="L21" s="44">
        <f t="shared" si="0"/>
        <v>12.251251444012121</v>
      </c>
      <c r="M21" s="44">
        <f t="shared" si="1"/>
        <v>12.65</v>
      </c>
    </row>
    <row r="22" spans="1:13" ht="15" customHeight="1">
      <c r="A22" s="45" t="s">
        <v>21</v>
      </c>
      <c r="B22" s="46">
        <v>12.31</v>
      </c>
      <c r="C22" s="45" t="s">
        <v>21</v>
      </c>
      <c r="D22" s="46">
        <v>22.182858273124079</v>
      </c>
      <c r="E22" s="45" t="s">
        <v>21</v>
      </c>
      <c r="F22" s="46">
        <v>19.233310044863313</v>
      </c>
      <c r="G22" s="45" t="s">
        <v>21</v>
      </c>
      <c r="H22" s="46">
        <v>12.027370727209396</v>
      </c>
      <c r="I22" s="45" t="s">
        <v>21</v>
      </c>
      <c r="J22" s="46">
        <v>14.8827564812989</v>
      </c>
      <c r="K22" s="34">
        <v>19</v>
      </c>
      <c r="L22" s="44">
        <f t="shared" si="0"/>
        <v>16.127259105299139</v>
      </c>
      <c r="M22" s="44">
        <f t="shared" si="1"/>
        <v>12.31</v>
      </c>
    </row>
    <row r="23" spans="1:13" ht="15" customHeight="1">
      <c r="A23" s="42" t="s">
        <v>22</v>
      </c>
      <c r="B23" s="43">
        <v>17.260000000000002</v>
      </c>
      <c r="C23" s="42" t="s">
        <v>22</v>
      </c>
      <c r="D23" s="43">
        <v>20.256101702672783</v>
      </c>
      <c r="E23" s="42" t="s">
        <v>22</v>
      </c>
      <c r="F23" s="43">
        <v>18.792310475076313</v>
      </c>
      <c r="G23" s="42" t="s">
        <v>22</v>
      </c>
      <c r="H23" s="43">
        <v>17.474129268244688</v>
      </c>
      <c r="I23" s="42" t="s">
        <v>22</v>
      </c>
      <c r="J23" s="43">
        <v>19.461874021257024</v>
      </c>
      <c r="K23" s="47">
        <v>20</v>
      </c>
      <c r="L23" s="44">
        <f t="shared" si="0"/>
        <v>18.648883093450159</v>
      </c>
      <c r="M23" s="44">
        <f t="shared" si="1"/>
        <v>17.260000000000002</v>
      </c>
    </row>
    <row r="24" spans="1:13" ht="15" customHeight="1">
      <c r="A24" s="45" t="s">
        <v>23</v>
      </c>
      <c r="B24" s="46">
        <v>26.12</v>
      </c>
      <c r="C24" s="45" t="s">
        <v>23</v>
      </c>
      <c r="D24" s="46">
        <v>24.218971853223948</v>
      </c>
      <c r="E24" s="45" t="s">
        <v>23</v>
      </c>
      <c r="F24" s="46">
        <v>19.601555611446976</v>
      </c>
      <c r="G24" s="45" t="s">
        <v>23</v>
      </c>
      <c r="H24" s="46">
        <v>21.018842733464307</v>
      </c>
      <c r="I24" s="45" t="s">
        <v>23</v>
      </c>
      <c r="J24" s="46">
        <v>36.393653945962214</v>
      </c>
      <c r="K24" s="34">
        <v>21</v>
      </c>
      <c r="L24" s="44">
        <f t="shared" si="0"/>
        <v>25.470604828819493</v>
      </c>
      <c r="M24" s="44">
        <f t="shared" si="1"/>
        <v>26.12</v>
      </c>
    </row>
    <row r="25" spans="1:13" ht="15" customHeight="1">
      <c r="A25" s="42" t="s">
        <v>24</v>
      </c>
      <c r="B25" s="43">
        <v>20</v>
      </c>
      <c r="C25" s="42" t="s">
        <v>24</v>
      </c>
      <c r="D25" s="43">
        <v>20.731247962345652</v>
      </c>
      <c r="E25" s="42" t="s">
        <v>24</v>
      </c>
      <c r="F25" s="43">
        <v>18.741377000805411</v>
      </c>
      <c r="G25" s="42" t="s">
        <v>24</v>
      </c>
      <c r="H25" s="43">
        <v>19.353171965883107</v>
      </c>
      <c r="I25" s="42" t="s">
        <v>24</v>
      </c>
      <c r="J25" s="43">
        <v>18.789915707211662</v>
      </c>
      <c r="K25" s="47">
        <v>22</v>
      </c>
      <c r="L25" s="44">
        <f t="shared" si="0"/>
        <v>19.523142527249167</v>
      </c>
      <c r="M25" s="44">
        <f t="shared" si="1"/>
        <v>20</v>
      </c>
    </row>
    <row r="26" spans="1:13" ht="15" customHeight="1">
      <c r="A26" s="45" t="s">
        <v>25</v>
      </c>
      <c r="B26" s="46">
        <v>22.8</v>
      </c>
      <c r="C26" s="45" t="s">
        <v>25</v>
      </c>
      <c r="D26" s="46">
        <v>21.581270748676506</v>
      </c>
      <c r="E26" s="45" t="s">
        <v>25</v>
      </c>
      <c r="F26" s="46">
        <v>18.49975868770813</v>
      </c>
      <c r="G26" s="45" t="s">
        <v>25</v>
      </c>
      <c r="H26" s="46">
        <v>16.422085680941414</v>
      </c>
      <c r="I26" s="45" t="s">
        <v>25</v>
      </c>
      <c r="J26" s="46">
        <v>20.14491696809899</v>
      </c>
      <c r="K26" s="34">
        <v>23</v>
      </c>
      <c r="L26" s="44">
        <f t="shared" si="0"/>
        <v>19.889606417085009</v>
      </c>
      <c r="M26" s="44">
        <f t="shared" si="1"/>
        <v>22.8</v>
      </c>
    </row>
    <row r="27" spans="1:13" ht="15" customHeight="1">
      <c r="A27" s="42" t="s">
        <v>26</v>
      </c>
      <c r="B27" s="43">
        <v>14.9</v>
      </c>
      <c r="C27" s="42" t="s">
        <v>26</v>
      </c>
      <c r="D27" s="43">
        <v>19.890726139727281</v>
      </c>
      <c r="E27" s="42" t="s">
        <v>26</v>
      </c>
      <c r="F27" s="43">
        <v>17.619359627408993</v>
      </c>
      <c r="G27" s="42" t="s">
        <v>26</v>
      </c>
      <c r="H27" s="43">
        <v>14.357350793966708</v>
      </c>
      <c r="I27" s="42" t="s">
        <v>26</v>
      </c>
      <c r="J27" s="43">
        <v>13.73647014809648</v>
      </c>
      <c r="K27" s="47">
        <v>24</v>
      </c>
      <c r="L27" s="44">
        <f t="shared" si="0"/>
        <v>16.100781341839895</v>
      </c>
      <c r="M27" s="44">
        <f t="shared" si="1"/>
        <v>14.9</v>
      </c>
    </row>
    <row r="28" spans="1:13" ht="15" customHeight="1">
      <c r="A28" s="45" t="s">
        <v>27</v>
      </c>
      <c r="B28" s="46" t="s">
        <v>116</v>
      </c>
      <c r="C28" s="45" t="s">
        <v>27</v>
      </c>
      <c r="D28" s="46" t="s">
        <v>116</v>
      </c>
      <c r="E28" s="45" t="s">
        <v>27</v>
      </c>
      <c r="F28" s="46">
        <v>49.464744165284706</v>
      </c>
      <c r="G28" s="45" t="s">
        <v>27</v>
      </c>
      <c r="H28" s="46">
        <v>13.149372471137522</v>
      </c>
      <c r="I28" s="45" t="s">
        <v>27</v>
      </c>
      <c r="J28" s="46">
        <v>28.48881688176181</v>
      </c>
      <c r="K28" s="34">
        <v>25</v>
      </c>
      <c r="L28" s="44">
        <f t="shared" si="0"/>
        <v>30.367644506061342</v>
      </c>
      <c r="M28" s="44" t="str">
        <f t="shared" si="1"/>
        <v>NA</v>
      </c>
    </row>
    <row r="29" spans="1:13" ht="15" customHeight="1">
      <c r="A29" s="42" t="s">
        <v>28</v>
      </c>
      <c r="B29" s="43">
        <v>16.63</v>
      </c>
      <c r="C29" s="42" t="s">
        <v>28</v>
      </c>
      <c r="D29" s="43">
        <v>21.932010099246657</v>
      </c>
      <c r="E29" s="42" t="s">
        <v>28</v>
      </c>
      <c r="F29" s="43">
        <v>20.142592728425427</v>
      </c>
      <c r="G29" s="42" t="s">
        <v>28</v>
      </c>
      <c r="H29" s="43">
        <v>15.293119614054149</v>
      </c>
      <c r="I29" s="42" t="s">
        <v>28</v>
      </c>
      <c r="J29" s="43">
        <v>18.016219398783878</v>
      </c>
      <c r="K29" s="47">
        <v>26</v>
      </c>
      <c r="L29" s="44">
        <f t="shared" si="0"/>
        <v>18.402788368102023</v>
      </c>
      <c r="M29" s="44">
        <f t="shared" si="1"/>
        <v>16.63</v>
      </c>
    </row>
    <row r="30" spans="1:13" ht="15" customHeight="1">
      <c r="A30" s="45" t="s">
        <v>29</v>
      </c>
      <c r="B30" s="46">
        <v>13.18</v>
      </c>
      <c r="C30" s="45" t="s">
        <v>29</v>
      </c>
      <c r="D30" s="46">
        <v>16.11335969831563</v>
      </c>
      <c r="E30" s="45" t="s">
        <v>29</v>
      </c>
      <c r="F30" s="46">
        <v>16.48732504903451</v>
      </c>
      <c r="G30" s="45" t="s">
        <v>29</v>
      </c>
      <c r="H30" s="46">
        <v>13.682676996730279</v>
      </c>
      <c r="I30" s="45" t="s">
        <v>29</v>
      </c>
      <c r="J30" s="46">
        <v>12.082254959441807</v>
      </c>
      <c r="K30" s="34">
        <v>27</v>
      </c>
      <c r="L30" s="44">
        <f t="shared" si="0"/>
        <v>14.309123340704446</v>
      </c>
      <c r="M30" s="44">
        <f t="shared" si="1"/>
        <v>13.18</v>
      </c>
    </row>
    <row r="31" spans="1:13" ht="15" customHeight="1">
      <c r="A31" s="42" t="s">
        <v>30</v>
      </c>
      <c r="B31" s="43">
        <v>19.28</v>
      </c>
      <c r="C31" s="42" t="s">
        <v>30</v>
      </c>
      <c r="D31" s="43">
        <v>13.807928832609347</v>
      </c>
      <c r="E31" s="42" t="s">
        <v>30</v>
      </c>
      <c r="F31" s="43">
        <v>13.060005299145297</v>
      </c>
      <c r="G31" s="42" t="s">
        <v>30</v>
      </c>
      <c r="H31" s="43">
        <v>13.205137038023704</v>
      </c>
      <c r="I31" s="42" t="s">
        <v>30</v>
      </c>
      <c r="J31" s="43">
        <v>15.786170273355921</v>
      </c>
      <c r="K31" s="47">
        <v>28</v>
      </c>
      <c r="L31" s="44">
        <f t="shared" si="0"/>
        <v>15.027848288626853</v>
      </c>
      <c r="M31" s="44">
        <f t="shared" si="1"/>
        <v>19.28</v>
      </c>
    </row>
    <row r="32" spans="1:13" ht="15" customHeight="1">
      <c r="A32" s="45" t="s">
        <v>31</v>
      </c>
      <c r="B32" s="46">
        <v>20.97</v>
      </c>
      <c r="C32" s="45" t="s">
        <v>31</v>
      </c>
      <c r="D32" s="46">
        <v>20.798908689136923</v>
      </c>
      <c r="E32" s="45" t="s">
        <v>31</v>
      </c>
      <c r="F32" s="46">
        <v>20.163439708748985</v>
      </c>
      <c r="G32" s="45" t="s">
        <v>31</v>
      </c>
      <c r="H32" s="46">
        <v>18.585438268642417</v>
      </c>
      <c r="I32" s="45" t="s">
        <v>31</v>
      </c>
      <c r="J32" s="46">
        <v>17.173861119474658</v>
      </c>
      <c r="K32" s="34">
        <v>29</v>
      </c>
      <c r="L32" s="44">
        <f t="shared" si="0"/>
        <v>19.538329557200598</v>
      </c>
      <c r="M32" s="44">
        <f t="shared" si="1"/>
        <v>20.97</v>
      </c>
    </row>
    <row r="33" spans="1:13" ht="15" customHeight="1">
      <c r="A33" s="42" t="s">
        <v>32</v>
      </c>
      <c r="B33" s="43">
        <v>17.350000000000001</v>
      </c>
      <c r="C33" s="42" t="s">
        <v>32</v>
      </c>
      <c r="D33" s="43">
        <v>22.601545332977309</v>
      </c>
      <c r="E33" s="42" t="s">
        <v>32</v>
      </c>
      <c r="F33" s="43">
        <v>20.825086147198547</v>
      </c>
      <c r="G33" s="42" t="s">
        <v>32</v>
      </c>
      <c r="H33" s="43">
        <v>15.148105275566257</v>
      </c>
      <c r="I33" s="42" t="s">
        <v>32</v>
      </c>
      <c r="J33" s="43">
        <v>13.282644967959634</v>
      </c>
      <c r="K33" s="47">
        <v>30</v>
      </c>
      <c r="L33" s="44">
        <f t="shared" si="0"/>
        <v>17.84147634474035</v>
      </c>
      <c r="M33" s="44">
        <f t="shared" si="1"/>
        <v>17.350000000000001</v>
      </c>
    </row>
    <row r="34" spans="1:13" ht="15" customHeight="1">
      <c r="A34" s="42" t="s">
        <v>33</v>
      </c>
      <c r="B34" s="43">
        <v>14.98</v>
      </c>
      <c r="C34" s="42" t="s">
        <v>33</v>
      </c>
      <c r="D34" s="43">
        <v>16.915702948769031</v>
      </c>
      <c r="E34" s="42" t="s">
        <v>33</v>
      </c>
      <c r="F34" s="43">
        <v>17.369941753197562</v>
      </c>
      <c r="G34" s="42" t="s">
        <v>33</v>
      </c>
      <c r="H34" s="43">
        <v>19.162124037723856</v>
      </c>
      <c r="I34" s="42" t="s">
        <v>33</v>
      </c>
      <c r="J34" s="43">
        <v>15.079551445953937</v>
      </c>
      <c r="K34" s="34">
        <v>31</v>
      </c>
      <c r="L34" s="44">
        <f t="shared" si="0"/>
        <v>16.701464037128879</v>
      </c>
      <c r="M34" s="44">
        <f t="shared" si="1"/>
        <v>14.98</v>
      </c>
    </row>
    <row r="35" spans="1:13" ht="15" customHeight="1">
      <c r="A35" s="45" t="s">
        <v>34</v>
      </c>
      <c r="B35" s="46">
        <v>16.48</v>
      </c>
      <c r="C35" s="45" t="s">
        <v>34</v>
      </c>
      <c r="D35" s="46">
        <v>17.75723648779022</v>
      </c>
      <c r="E35" s="45" t="s">
        <v>34</v>
      </c>
      <c r="F35" s="46">
        <v>17.606030098772408</v>
      </c>
      <c r="G35" s="45" t="s">
        <v>34</v>
      </c>
      <c r="H35" s="46">
        <v>14.674475398533096</v>
      </c>
      <c r="I35" s="45" t="s">
        <v>34</v>
      </c>
      <c r="J35" s="46">
        <v>15.60082072304956</v>
      </c>
      <c r="K35" s="47">
        <v>32</v>
      </c>
      <c r="L35" s="44">
        <f t="shared" si="0"/>
        <v>16.423712541629058</v>
      </c>
      <c r="M35" s="44">
        <f t="shared" si="1"/>
        <v>16.48</v>
      </c>
    </row>
    <row r="36" spans="1:13" ht="15" customHeight="1">
      <c r="A36" s="42" t="s">
        <v>35</v>
      </c>
      <c r="B36" s="43">
        <v>11.18</v>
      </c>
      <c r="C36" s="42" t="s">
        <v>35</v>
      </c>
      <c r="D36" s="43">
        <v>14.894158715339</v>
      </c>
      <c r="E36" s="42" t="s">
        <v>35</v>
      </c>
      <c r="F36" s="43">
        <v>13.48676665913359</v>
      </c>
      <c r="G36" s="42" t="s">
        <v>35</v>
      </c>
      <c r="H36" s="43">
        <v>15.026736968151845</v>
      </c>
      <c r="I36" s="42" t="s">
        <v>35</v>
      </c>
      <c r="J36" s="43">
        <v>15.417163016444237</v>
      </c>
      <c r="K36" s="34">
        <v>33</v>
      </c>
      <c r="L36" s="44">
        <f t="shared" si="0"/>
        <v>14.000965071813734</v>
      </c>
      <c r="M36" s="44">
        <f t="shared" si="1"/>
        <v>11.18</v>
      </c>
    </row>
    <row r="37" spans="1:13" ht="15" customHeight="1">
      <c r="A37" s="45" t="s">
        <v>107</v>
      </c>
      <c r="B37" s="46">
        <v>68.28</v>
      </c>
      <c r="C37" s="45" t="s">
        <v>107</v>
      </c>
      <c r="D37" s="46">
        <v>69.091053342154098</v>
      </c>
      <c r="E37" s="45" t="s">
        <v>107</v>
      </c>
      <c r="F37" s="46">
        <v>44.02592316058459</v>
      </c>
      <c r="G37" s="45" t="s">
        <v>107</v>
      </c>
      <c r="H37" s="46">
        <v>51.020694813583347</v>
      </c>
      <c r="I37" s="45" t="s">
        <v>107</v>
      </c>
      <c r="J37" s="46">
        <v>52.025133157987014</v>
      </c>
      <c r="K37" s="47">
        <v>34</v>
      </c>
      <c r="L37" s="44">
        <f t="shared" si="0"/>
        <v>56.888560894861804</v>
      </c>
      <c r="M37" s="44">
        <f t="shared" si="1"/>
        <v>68.28</v>
      </c>
    </row>
    <row r="38" spans="1:13" ht="15" customHeight="1">
      <c r="A38" s="42" t="s">
        <v>36</v>
      </c>
      <c r="B38" s="43">
        <v>31.5</v>
      </c>
      <c r="C38" s="42" t="s">
        <v>36</v>
      </c>
      <c r="D38" s="43">
        <v>30.350964746113462</v>
      </c>
      <c r="E38" s="42" t="s">
        <v>36</v>
      </c>
      <c r="F38" s="43">
        <v>22.905991551480895</v>
      </c>
      <c r="G38" s="42" t="s">
        <v>36</v>
      </c>
      <c r="H38" s="43">
        <v>21.693391011721552</v>
      </c>
      <c r="I38" s="42" t="s">
        <v>36</v>
      </c>
      <c r="J38" s="43">
        <v>21.055716085428834</v>
      </c>
      <c r="K38" s="34">
        <v>35</v>
      </c>
      <c r="L38" s="44">
        <f t="shared" si="0"/>
        <v>25.501212678948946</v>
      </c>
      <c r="M38" s="44">
        <f t="shared" si="1"/>
        <v>31.5</v>
      </c>
    </row>
    <row r="39" spans="1:13" ht="15" customHeight="1">
      <c r="A39" s="45" t="s">
        <v>37</v>
      </c>
      <c r="B39" s="46">
        <v>14.11</v>
      </c>
      <c r="C39" s="45" t="s">
        <v>37</v>
      </c>
      <c r="D39" s="46">
        <v>13.273015038407566</v>
      </c>
      <c r="E39" s="45" t="s">
        <v>37</v>
      </c>
      <c r="F39" s="46">
        <v>11.839277506145278</v>
      </c>
      <c r="G39" s="45" t="s">
        <v>37</v>
      </c>
      <c r="H39" s="46">
        <v>12.543626237936724</v>
      </c>
      <c r="I39" s="45" t="s">
        <v>37</v>
      </c>
      <c r="J39" s="46">
        <v>13.428623752691907</v>
      </c>
      <c r="K39" s="47">
        <v>36</v>
      </c>
      <c r="L39" s="44">
        <f t="shared" si="0"/>
        <v>13.038908507036293</v>
      </c>
      <c r="M39" s="44">
        <f t="shared" si="1"/>
        <v>14.11</v>
      </c>
    </row>
    <row r="40" spans="1:13" ht="15" customHeight="1">
      <c r="A40" s="42" t="s">
        <v>38</v>
      </c>
      <c r="B40" s="43">
        <v>33.18</v>
      </c>
      <c r="C40" s="42" t="s">
        <v>38</v>
      </c>
      <c r="D40" s="43">
        <v>35.153541425246189</v>
      </c>
      <c r="E40" s="42" t="s">
        <v>38</v>
      </c>
      <c r="F40" s="43">
        <v>27.698885703397874</v>
      </c>
      <c r="G40" s="42" t="s">
        <v>38</v>
      </c>
      <c r="H40" s="43">
        <v>29.925071925487241</v>
      </c>
      <c r="I40" s="42" t="s">
        <v>38</v>
      </c>
      <c r="J40" s="43">
        <v>29.768352803326142</v>
      </c>
      <c r="K40" s="34">
        <v>37</v>
      </c>
      <c r="L40" s="44">
        <f t="shared" si="0"/>
        <v>31.145170371491492</v>
      </c>
      <c r="M40" s="44">
        <f t="shared" si="1"/>
        <v>33.18</v>
      </c>
    </row>
    <row r="41" spans="1:13" ht="15" customHeight="1">
      <c r="A41" s="45" t="s">
        <v>39</v>
      </c>
      <c r="B41" s="46">
        <v>9.26</v>
      </c>
      <c r="C41" s="45" t="s">
        <v>39</v>
      </c>
      <c r="D41" s="46">
        <v>14.720093728802491</v>
      </c>
      <c r="E41" s="45" t="s">
        <v>39</v>
      </c>
      <c r="F41" s="46">
        <v>11.752082954015014</v>
      </c>
      <c r="G41" s="45" t="s">
        <v>39</v>
      </c>
      <c r="H41" s="46">
        <v>14.656798614999193</v>
      </c>
      <c r="I41" s="45" t="s">
        <v>39</v>
      </c>
      <c r="J41" s="46">
        <v>15.587206893935017</v>
      </c>
      <c r="K41" s="47">
        <v>38</v>
      </c>
      <c r="L41" s="44">
        <f t="shared" si="0"/>
        <v>13.195236438350344</v>
      </c>
      <c r="M41" s="44">
        <f t="shared" si="1"/>
        <v>9.26</v>
      </c>
    </row>
    <row r="42" spans="1:13" ht="15" customHeight="1">
      <c r="A42" s="42" t="s">
        <v>40</v>
      </c>
      <c r="B42" s="43">
        <v>14.62</v>
      </c>
      <c r="C42" s="42" t="s">
        <v>40</v>
      </c>
      <c r="D42" s="43">
        <v>14.973507413199933</v>
      </c>
      <c r="E42" s="42" t="s">
        <v>40</v>
      </c>
      <c r="F42" s="43">
        <v>13.585433400229871</v>
      </c>
      <c r="G42" s="42" t="s">
        <v>40</v>
      </c>
      <c r="H42" s="43">
        <v>18.385101068374148</v>
      </c>
      <c r="I42" s="42" t="s">
        <v>40</v>
      </c>
      <c r="J42" s="43">
        <v>21.007747401962902</v>
      </c>
      <c r="K42" s="34">
        <v>39</v>
      </c>
      <c r="L42" s="44">
        <f t="shared" si="0"/>
        <v>16.514357856753371</v>
      </c>
      <c r="M42" s="44">
        <f t="shared" si="1"/>
        <v>14.62</v>
      </c>
    </row>
    <row r="43" spans="1:13" ht="15" customHeight="1">
      <c r="A43" s="45" t="s">
        <v>41</v>
      </c>
      <c r="B43" s="46">
        <v>16.41</v>
      </c>
      <c r="C43" s="45" t="s">
        <v>41</v>
      </c>
      <c r="D43" s="46">
        <v>21.099932122098494</v>
      </c>
      <c r="E43" s="45" t="s">
        <v>41</v>
      </c>
      <c r="F43" s="46">
        <v>19.680872362514755</v>
      </c>
      <c r="G43" s="45" t="s">
        <v>41</v>
      </c>
      <c r="H43" s="46">
        <v>20.049549177266002</v>
      </c>
      <c r="I43" s="45" t="s">
        <v>41</v>
      </c>
      <c r="J43" s="46">
        <v>22.558111357854521</v>
      </c>
      <c r="K43" s="47">
        <v>40</v>
      </c>
      <c r="L43" s="44">
        <f t="shared" si="0"/>
        <v>19.959693003946757</v>
      </c>
      <c r="M43" s="44">
        <f t="shared" si="1"/>
        <v>16.41</v>
      </c>
    </row>
    <row r="44" spans="1:13" ht="15" customHeight="1">
      <c r="A44" s="42" t="s">
        <v>42</v>
      </c>
      <c r="B44" s="43">
        <v>17.14</v>
      </c>
      <c r="C44" s="42" t="s">
        <v>42</v>
      </c>
      <c r="D44" s="43">
        <v>18.038863757755191</v>
      </c>
      <c r="E44" s="42" t="s">
        <v>42</v>
      </c>
      <c r="F44" s="43">
        <v>16.994432929303631</v>
      </c>
      <c r="G44" s="42" t="s">
        <v>42</v>
      </c>
      <c r="H44" s="43">
        <v>16.343625035544985</v>
      </c>
      <c r="I44" s="42" t="s">
        <v>42</v>
      </c>
      <c r="J44" s="43">
        <v>16.131142483449175</v>
      </c>
      <c r="K44" s="34">
        <v>41</v>
      </c>
      <c r="L44" s="44">
        <f t="shared" si="0"/>
        <v>16.929612841210599</v>
      </c>
      <c r="M44" s="44">
        <f t="shared" si="1"/>
        <v>17.14</v>
      </c>
    </row>
    <row r="45" spans="1:13" ht="15" customHeight="1">
      <c r="A45" s="45" t="s">
        <v>43</v>
      </c>
      <c r="B45" s="46">
        <v>23.4</v>
      </c>
      <c r="C45" s="45" t="s">
        <v>43</v>
      </c>
      <c r="D45" s="46">
        <v>23.457131318650529</v>
      </c>
      <c r="E45" s="45" t="s">
        <v>43</v>
      </c>
      <c r="F45" s="46">
        <v>19.827291379633007</v>
      </c>
      <c r="G45" s="45" t="s">
        <v>43</v>
      </c>
      <c r="H45" s="46">
        <v>19.904307926545513</v>
      </c>
      <c r="I45" s="45" t="s">
        <v>43</v>
      </c>
      <c r="J45" s="46">
        <v>17.69402314768206</v>
      </c>
      <c r="K45" s="47">
        <v>42</v>
      </c>
      <c r="L45" s="44">
        <f t="shared" si="0"/>
        <v>20.856550754502223</v>
      </c>
      <c r="M45" s="44">
        <f t="shared" si="1"/>
        <v>23.4</v>
      </c>
    </row>
    <row r="46" spans="1:13" ht="15" customHeight="1">
      <c r="A46" s="42" t="s">
        <v>44</v>
      </c>
      <c r="B46" s="43">
        <v>14.65</v>
      </c>
      <c r="C46" s="42" t="s">
        <v>44</v>
      </c>
      <c r="D46" s="43">
        <v>35.87878870790091</v>
      </c>
      <c r="E46" s="42" t="s">
        <v>44</v>
      </c>
      <c r="F46" s="43">
        <v>21.146027122859294</v>
      </c>
      <c r="G46" s="42" t="s">
        <v>44</v>
      </c>
      <c r="H46" s="43">
        <v>11.973493875581763</v>
      </c>
      <c r="I46" s="42" t="s">
        <v>44</v>
      </c>
      <c r="J46" s="43">
        <v>11.118636841373222</v>
      </c>
      <c r="K46" s="34">
        <v>43</v>
      </c>
      <c r="L46" s="44">
        <f t="shared" si="0"/>
        <v>18.953389309543034</v>
      </c>
      <c r="M46" s="44">
        <f t="shared" si="1"/>
        <v>14.65</v>
      </c>
    </row>
    <row r="47" spans="1:13" ht="15" customHeight="1">
      <c r="A47" s="45" t="s">
        <v>45</v>
      </c>
      <c r="B47" s="46">
        <v>11.85</v>
      </c>
      <c r="C47" s="45" t="s">
        <v>45</v>
      </c>
      <c r="D47" s="46">
        <v>11.365193691801879</v>
      </c>
      <c r="E47" s="45" t="s">
        <v>45</v>
      </c>
      <c r="F47" s="46">
        <v>10.71075435429422</v>
      </c>
      <c r="G47" s="45" t="s">
        <v>45</v>
      </c>
      <c r="H47" s="46">
        <v>9.0472066394565083</v>
      </c>
      <c r="I47" s="45" t="s">
        <v>45</v>
      </c>
      <c r="J47" s="46">
        <v>10.665949149924282</v>
      </c>
      <c r="K47" s="47">
        <v>44</v>
      </c>
      <c r="L47" s="44">
        <f t="shared" si="0"/>
        <v>10.727820767095377</v>
      </c>
      <c r="M47" s="44">
        <f t="shared" si="1"/>
        <v>11.85</v>
      </c>
    </row>
    <row r="48" spans="1:13" ht="15" customHeight="1">
      <c r="A48" s="42" t="s">
        <v>46</v>
      </c>
      <c r="B48" s="43">
        <v>10.82</v>
      </c>
      <c r="C48" s="42" t="s">
        <v>46</v>
      </c>
      <c r="D48" s="43">
        <v>15.355944309798755</v>
      </c>
      <c r="E48" s="42" t="s">
        <v>46</v>
      </c>
      <c r="F48" s="43">
        <v>12.205136760380935</v>
      </c>
      <c r="G48" s="42" t="s">
        <v>46</v>
      </c>
      <c r="H48" s="43">
        <v>9.5447870187727464</v>
      </c>
      <c r="I48" s="42" t="s">
        <v>46</v>
      </c>
      <c r="J48" s="43">
        <v>9.3671493098556873</v>
      </c>
      <c r="K48" s="34">
        <v>45</v>
      </c>
      <c r="L48" s="44">
        <f t="shared" si="0"/>
        <v>11.458603479761624</v>
      </c>
      <c r="M48" s="44">
        <f t="shared" si="1"/>
        <v>10.82</v>
      </c>
    </row>
    <row r="49" spans="1:13" ht="15" customHeight="1">
      <c r="A49" s="45" t="s">
        <v>47</v>
      </c>
      <c r="B49" s="46">
        <v>19.21</v>
      </c>
      <c r="C49" s="45" t="s">
        <v>47</v>
      </c>
      <c r="D49" s="46">
        <v>24.314161582643347</v>
      </c>
      <c r="E49" s="45" t="s">
        <v>47</v>
      </c>
      <c r="F49" s="46">
        <v>24.622427474578824</v>
      </c>
      <c r="G49" s="45" t="s">
        <v>47</v>
      </c>
      <c r="H49" s="46">
        <v>21.265617858434727</v>
      </c>
      <c r="I49" s="45" t="s">
        <v>47</v>
      </c>
      <c r="J49" s="46">
        <v>24.686219605282773</v>
      </c>
      <c r="K49" s="47">
        <v>46</v>
      </c>
      <c r="L49" s="44">
        <f t="shared" si="0"/>
        <v>22.819685304187935</v>
      </c>
      <c r="M49" s="44">
        <f t="shared" si="1"/>
        <v>19.21</v>
      </c>
    </row>
    <row r="50" spans="1:13" ht="15" customHeight="1">
      <c r="A50" s="42" t="s">
        <v>48</v>
      </c>
      <c r="B50" s="43">
        <v>14.11</v>
      </c>
      <c r="C50" s="42" t="s">
        <v>48</v>
      </c>
      <c r="D50" s="43">
        <v>19.489631726402958</v>
      </c>
      <c r="E50" s="42" t="s">
        <v>48</v>
      </c>
      <c r="F50" s="43">
        <v>16.58383478149263</v>
      </c>
      <c r="G50" s="42" t="s">
        <v>48</v>
      </c>
      <c r="H50" s="43">
        <v>12.604532614085644</v>
      </c>
      <c r="I50" s="42" t="s">
        <v>48</v>
      </c>
      <c r="J50" s="43">
        <v>13.564913034865738</v>
      </c>
      <c r="K50" s="34">
        <v>47</v>
      </c>
      <c r="L50" s="44">
        <f t="shared" si="0"/>
        <v>15.270582431369395</v>
      </c>
      <c r="M50" s="44">
        <f t="shared" si="1"/>
        <v>14.11</v>
      </c>
    </row>
    <row r="51" spans="1:13" ht="15" customHeight="1">
      <c r="A51" s="45" t="s">
        <v>49</v>
      </c>
      <c r="B51" s="46">
        <v>5.54</v>
      </c>
      <c r="C51" s="45" t="s">
        <v>49</v>
      </c>
      <c r="D51" s="46">
        <v>13.938116771681049</v>
      </c>
      <c r="E51" s="45" t="s">
        <v>49</v>
      </c>
      <c r="F51" s="46">
        <v>43.349024689781494</v>
      </c>
      <c r="G51" s="45" t="s">
        <v>49</v>
      </c>
      <c r="H51" s="46">
        <v>13.521525834348861</v>
      </c>
      <c r="I51" s="45" t="s">
        <v>49</v>
      </c>
      <c r="J51" s="46">
        <v>11.119699956174987</v>
      </c>
      <c r="K51" s="47">
        <v>48</v>
      </c>
      <c r="L51" s="44">
        <f t="shared" si="0"/>
        <v>17.493673450397278</v>
      </c>
      <c r="M51" s="44">
        <f t="shared" si="1"/>
        <v>5.54</v>
      </c>
    </row>
    <row r="52" spans="1:13" ht="15" customHeight="1">
      <c r="A52" s="42" t="s">
        <v>50</v>
      </c>
      <c r="B52" s="43">
        <v>11.07</v>
      </c>
      <c r="C52" s="42" t="s">
        <v>50</v>
      </c>
      <c r="D52" s="43">
        <v>11.930064651214805</v>
      </c>
      <c r="E52" s="42" t="s">
        <v>50</v>
      </c>
      <c r="F52" s="43">
        <v>11.576493263938124</v>
      </c>
      <c r="G52" s="42" t="s">
        <v>50</v>
      </c>
      <c r="H52" s="43">
        <v>10.165598437186945</v>
      </c>
      <c r="I52" s="42" t="s">
        <v>50</v>
      </c>
      <c r="J52" s="43">
        <v>12.76918687679834</v>
      </c>
      <c r="K52" s="34">
        <v>49</v>
      </c>
      <c r="L52" s="44">
        <f t="shared" si="0"/>
        <v>11.502268645827645</v>
      </c>
      <c r="M52" s="44">
        <f t="shared" si="1"/>
        <v>11.07</v>
      </c>
    </row>
    <row r="53" spans="1:13" ht="15" customHeight="1">
      <c r="A53" s="45" t="s">
        <v>51</v>
      </c>
      <c r="B53" s="46">
        <v>16.14</v>
      </c>
      <c r="C53" s="45" t="s">
        <v>51</v>
      </c>
      <c r="D53" s="46">
        <v>70.355411873658511</v>
      </c>
      <c r="E53" s="45" t="s">
        <v>51</v>
      </c>
      <c r="F53" s="46" t="s">
        <v>116</v>
      </c>
      <c r="G53" s="45" t="s">
        <v>51</v>
      </c>
      <c r="H53" s="46">
        <v>44.71164890042192</v>
      </c>
      <c r="I53" s="45" t="s">
        <v>51</v>
      </c>
      <c r="J53" s="46">
        <v>9.301760763378935</v>
      </c>
      <c r="K53" s="47">
        <v>50</v>
      </c>
      <c r="L53" s="44">
        <f t="shared" si="0"/>
        <v>35.127205384364842</v>
      </c>
      <c r="M53" s="44">
        <f t="shared" si="1"/>
        <v>16.14</v>
      </c>
    </row>
    <row r="54" spans="1:13" ht="15" customHeight="1">
      <c r="A54" s="42" t="s">
        <v>52</v>
      </c>
      <c r="B54" s="43">
        <v>18.77</v>
      </c>
      <c r="C54" s="42" t="s">
        <v>52</v>
      </c>
      <c r="D54" s="43" t="s">
        <v>116</v>
      </c>
      <c r="E54" s="42" t="s">
        <v>52</v>
      </c>
      <c r="F54" s="43" t="s">
        <v>116</v>
      </c>
      <c r="G54" s="42" t="s">
        <v>52</v>
      </c>
      <c r="H54" s="43" t="s">
        <v>116</v>
      </c>
      <c r="I54" s="42" t="s">
        <v>52</v>
      </c>
      <c r="J54" s="43">
        <v>10.870084518489936</v>
      </c>
      <c r="K54" s="34">
        <v>51</v>
      </c>
      <c r="L54" s="44">
        <f t="shared" si="0"/>
        <v>14.820042259244968</v>
      </c>
      <c r="M54" s="44">
        <f t="shared" si="1"/>
        <v>18.77</v>
      </c>
    </row>
    <row r="55" spans="1:13" ht="15" customHeight="1">
      <c r="A55" s="45" t="s">
        <v>53</v>
      </c>
      <c r="B55" s="46">
        <v>20.39</v>
      </c>
      <c r="C55" s="45" t="s">
        <v>53</v>
      </c>
      <c r="D55" s="46">
        <v>25.295507661192961</v>
      </c>
      <c r="E55" s="45" t="s">
        <v>53</v>
      </c>
      <c r="F55" s="46">
        <v>23.445285746112209</v>
      </c>
      <c r="G55" s="45" t="s">
        <v>53</v>
      </c>
      <c r="H55" s="46">
        <v>19.277868573318589</v>
      </c>
      <c r="I55" s="45" t="s">
        <v>53</v>
      </c>
      <c r="J55" s="46">
        <v>25.029938166341779</v>
      </c>
      <c r="K55" s="47">
        <v>52</v>
      </c>
      <c r="L55" s="44">
        <f t="shared" si="0"/>
        <v>22.687720029393105</v>
      </c>
      <c r="M55" s="44">
        <f t="shared" si="1"/>
        <v>20.39</v>
      </c>
    </row>
    <row r="56" spans="1:13" ht="15" customHeight="1">
      <c r="A56" s="42" t="s">
        <v>54</v>
      </c>
      <c r="B56" s="43">
        <v>12.9</v>
      </c>
      <c r="C56" s="42" t="s">
        <v>54</v>
      </c>
      <c r="D56" s="43">
        <v>30.03205718715698</v>
      </c>
      <c r="E56" s="42" t="s">
        <v>54</v>
      </c>
      <c r="F56" s="43">
        <v>41.981096102921988</v>
      </c>
      <c r="G56" s="42" t="s">
        <v>54</v>
      </c>
      <c r="H56" s="43">
        <v>8.8719517963793511</v>
      </c>
      <c r="I56" s="42" t="s">
        <v>54</v>
      </c>
      <c r="J56" s="43">
        <v>10.388582840720812</v>
      </c>
      <c r="K56" s="34">
        <v>53</v>
      </c>
      <c r="L56" s="44">
        <f t="shared" si="0"/>
        <v>20.834737585435825</v>
      </c>
      <c r="M56" s="44">
        <f t="shared" si="1"/>
        <v>12.9</v>
      </c>
    </row>
    <row r="57" spans="1:13" ht="15" customHeight="1">
      <c r="A57" s="45" t="s">
        <v>55</v>
      </c>
      <c r="B57" s="46">
        <v>12.51</v>
      </c>
      <c r="C57" s="45" t="s">
        <v>55</v>
      </c>
      <c r="D57" s="46">
        <v>16.464157734758196</v>
      </c>
      <c r="E57" s="45" t="s">
        <v>55</v>
      </c>
      <c r="F57" s="46">
        <v>15.485061869825243</v>
      </c>
      <c r="G57" s="45" t="s">
        <v>55</v>
      </c>
      <c r="H57" s="46">
        <v>14.291862704423705</v>
      </c>
      <c r="I57" s="45" t="s">
        <v>55</v>
      </c>
      <c r="J57" s="46">
        <v>13.776897966176785</v>
      </c>
      <c r="K57" s="47">
        <v>54</v>
      </c>
      <c r="L57" s="44">
        <f t="shared" si="0"/>
        <v>14.505596055036786</v>
      </c>
      <c r="M57" s="44">
        <f t="shared" si="1"/>
        <v>12.51</v>
      </c>
    </row>
    <row r="58" spans="1:13" ht="15" customHeight="1">
      <c r="A58" s="42" t="s">
        <v>56</v>
      </c>
      <c r="B58" s="43">
        <v>7.58</v>
      </c>
      <c r="C58" s="42" t="s">
        <v>56</v>
      </c>
      <c r="D58" s="43">
        <v>17.712072953840909</v>
      </c>
      <c r="E58" s="42" t="s">
        <v>56</v>
      </c>
      <c r="F58" s="43">
        <v>18.529957167928512</v>
      </c>
      <c r="G58" s="42" t="s">
        <v>56</v>
      </c>
      <c r="H58" s="43">
        <v>15.411769505931497</v>
      </c>
      <c r="I58" s="42" t="s">
        <v>56</v>
      </c>
      <c r="J58" s="43">
        <v>14.928549532404116</v>
      </c>
      <c r="K58" s="34">
        <v>55</v>
      </c>
      <c r="L58" s="44">
        <f t="shared" si="0"/>
        <v>14.832469832021005</v>
      </c>
      <c r="M58" s="44">
        <f t="shared" si="1"/>
        <v>7.58</v>
      </c>
    </row>
    <row r="59" spans="1:13" ht="15" customHeight="1">
      <c r="A59" s="45" t="s">
        <v>57</v>
      </c>
      <c r="B59" s="46">
        <v>18.95</v>
      </c>
      <c r="C59" s="45" t="s">
        <v>57</v>
      </c>
      <c r="D59" s="46">
        <v>19.56490568240941</v>
      </c>
      <c r="E59" s="45" t="s">
        <v>57</v>
      </c>
      <c r="F59" s="46">
        <v>18.590607236149793</v>
      </c>
      <c r="G59" s="45" t="s">
        <v>57</v>
      </c>
      <c r="H59" s="46">
        <v>15.32441392437063</v>
      </c>
      <c r="I59" s="45" t="s">
        <v>57</v>
      </c>
      <c r="J59" s="46">
        <v>18.142771101947542</v>
      </c>
      <c r="K59" s="47">
        <v>56</v>
      </c>
      <c r="L59" s="44">
        <f t="shared" si="0"/>
        <v>18.114539588975475</v>
      </c>
      <c r="M59" s="44">
        <f t="shared" si="1"/>
        <v>18.95</v>
      </c>
    </row>
    <row r="60" spans="1:13" ht="15" customHeight="1">
      <c r="A60" s="42" t="s">
        <v>58</v>
      </c>
      <c r="B60" s="43">
        <v>29.54</v>
      </c>
      <c r="C60" s="42" t="s">
        <v>58</v>
      </c>
      <c r="D60" s="43">
        <v>18.141071555611529</v>
      </c>
      <c r="E60" s="42" t="s">
        <v>58</v>
      </c>
      <c r="F60" s="43">
        <v>20.893240921567052</v>
      </c>
      <c r="G60" s="42" t="s">
        <v>58</v>
      </c>
      <c r="H60" s="43">
        <v>8.682221947235778</v>
      </c>
      <c r="I60" s="42" t="s">
        <v>58</v>
      </c>
      <c r="J60" s="43">
        <v>30.134061902848519</v>
      </c>
      <c r="K60" s="34">
        <v>57</v>
      </c>
      <c r="L60" s="44">
        <f t="shared" si="0"/>
        <v>21.478119265452573</v>
      </c>
      <c r="M60" s="44">
        <f t="shared" si="1"/>
        <v>29.54</v>
      </c>
    </row>
    <row r="61" spans="1:13" ht="15" customHeight="1">
      <c r="A61" s="45" t="s">
        <v>59</v>
      </c>
      <c r="B61" s="46">
        <v>12.31</v>
      </c>
      <c r="C61" s="45" t="s">
        <v>59</v>
      </c>
      <c r="D61" s="46">
        <v>13.853665507245449</v>
      </c>
      <c r="E61" s="45" t="s">
        <v>59</v>
      </c>
      <c r="F61" s="46">
        <v>12.828590948321878</v>
      </c>
      <c r="G61" s="45" t="s">
        <v>60</v>
      </c>
      <c r="H61" s="46">
        <v>16.440385039997675</v>
      </c>
      <c r="I61" s="45" t="s">
        <v>60</v>
      </c>
      <c r="J61" s="46">
        <v>17.171862445877714</v>
      </c>
      <c r="K61" s="47">
        <v>58</v>
      </c>
      <c r="L61" s="44">
        <f t="shared" si="0"/>
        <v>14.520900788288543</v>
      </c>
      <c r="M61" s="44">
        <f t="shared" si="1"/>
        <v>12.31</v>
      </c>
    </row>
    <row r="62" spans="1:13" ht="15" customHeight="1">
      <c r="A62" s="42" t="s">
        <v>61</v>
      </c>
      <c r="B62" s="43">
        <v>42.23</v>
      </c>
      <c r="C62" s="42" t="s">
        <v>61</v>
      </c>
      <c r="D62" s="43">
        <v>46.796566651298498</v>
      </c>
      <c r="E62" s="42" t="s">
        <v>61</v>
      </c>
      <c r="F62" s="43">
        <v>45.518797876060951</v>
      </c>
      <c r="G62" s="42" t="s">
        <v>61</v>
      </c>
      <c r="H62" s="43">
        <v>48.193339747267316</v>
      </c>
      <c r="I62" s="42" t="s">
        <v>61</v>
      </c>
      <c r="J62" s="43">
        <v>51.898266551540409</v>
      </c>
      <c r="K62" s="34">
        <v>59</v>
      </c>
      <c r="L62" s="44">
        <f t="shared" si="0"/>
        <v>46.927394165233437</v>
      </c>
      <c r="M62" s="44">
        <f t="shared" si="1"/>
        <v>42.23</v>
      </c>
    </row>
    <row r="63" spans="1:13" ht="15" customHeight="1">
      <c r="A63" s="45" t="s">
        <v>62</v>
      </c>
      <c r="B63" s="46">
        <v>140.56</v>
      </c>
      <c r="C63" s="45" t="s">
        <v>62</v>
      </c>
      <c r="D63" s="46">
        <v>63.215589520380583</v>
      </c>
      <c r="E63" s="45" t="s">
        <v>62</v>
      </c>
      <c r="F63" s="46">
        <v>82.32391808859856</v>
      </c>
      <c r="G63" s="45" t="s">
        <v>62</v>
      </c>
      <c r="H63" s="46" t="s">
        <v>116</v>
      </c>
      <c r="I63" s="45" t="s">
        <v>62</v>
      </c>
      <c r="J63" s="46">
        <v>55.294209018023579</v>
      </c>
      <c r="K63" s="47">
        <v>60</v>
      </c>
      <c r="L63" s="44">
        <f t="shared" si="0"/>
        <v>85.348429156750683</v>
      </c>
      <c r="M63" s="44">
        <f t="shared" si="1"/>
        <v>140.56</v>
      </c>
    </row>
    <row r="64" spans="1:13" ht="15" customHeight="1">
      <c r="A64" s="42" t="s">
        <v>63</v>
      </c>
      <c r="B64" s="43">
        <v>10.7</v>
      </c>
      <c r="C64" s="42" t="s">
        <v>63</v>
      </c>
      <c r="D64" s="43">
        <v>29.067518427544943</v>
      </c>
      <c r="E64" s="42" t="s">
        <v>63</v>
      </c>
      <c r="F64" s="43">
        <v>29.531801599547595</v>
      </c>
      <c r="G64" s="42" t="s">
        <v>63</v>
      </c>
      <c r="H64" s="43">
        <v>24.52199203602401</v>
      </c>
      <c r="I64" s="42" t="s">
        <v>63</v>
      </c>
      <c r="J64" s="43">
        <v>9.166967869294135</v>
      </c>
      <c r="K64" s="34">
        <v>61</v>
      </c>
      <c r="L64" s="44">
        <f t="shared" si="0"/>
        <v>20.597655986482138</v>
      </c>
      <c r="M64" s="44">
        <f t="shared" si="1"/>
        <v>10.7</v>
      </c>
    </row>
    <row r="65" spans="1:13" ht="15" customHeight="1">
      <c r="A65" s="45" t="s">
        <v>64</v>
      </c>
      <c r="B65" s="46">
        <v>19.010000000000002</v>
      </c>
      <c r="C65" s="45" t="s">
        <v>64</v>
      </c>
      <c r="D65" s="46">
        <v>24.607680867518138</v>
      </c>
      <c r="E65" s="45" t="s">
        <v>64</v>
      </c>
      <c r="F65" s="46">
        <v>19.805668396207452</v>
      </c>
      <c r="G65" s="45" t="s">
        <v>64</v>
      </c>
      <c r="H65" s="46">
        <v>21.97059826956119</v>
      </c>
      <c r="I65" s="45" t="s">
        <v>64</v>
      </c>
      <c r="J65" s="46">
        <v>23.740291980936217</v>
      </c>
      <c r="K65" s="47">
        <v>62</v>
      </c>
      <c r="L65" s="44">
        <f t="shared" si="0"/>
        <v>21.826847902844598</v>
      </c>
      <c r="M65" s="44">
        <f t="shared" si="1"/>
        <v>19.010000000000002</v>
      </c>
    </row>
    <row r="66" spans="1:13" ht="15" customHeight="1">
      <c r="A66" s="42" t="s">
        <v>65</v>
      </c>
      <c r="B66" s="43">
        <v>21.27</v>
      </c>
      <c r="C66" s="42" t="s">
        <v>65</v>
      </c>
      <c r="D66" s="43">
        <v>18.393647265223873</v>
      </c>
      <c r="E66" s="42" t="s">
        <v>65</v>
      </c>
      <c r="F66" s="43">
        <v>16.697633030424253</v>
      </c>
      <c r="G66" s="42" t="s">
        <v>65</v>
      </c>
      <c r="H66" s="43">
        <v>16.548157530190171</v>
      </c>
      <c r="I66" s="42" t="s">
        <v>65</v>
      </c>
      <c r="J66" s="43">
        <v>16.355292469073838</v>
      </c>
      <c r="K66" s="34">
        <v>63</v>
      </c>
      <c r="L66" s="44">
        <f t="shared" si="0"/>
        <v>17.852946058982429</v>
      </c>
      <c r="M66" s="44">
        <f t="shared" si="1"/>
        <v>21.27</v>
      </c>
    </row>
    <row r="67" spans="1:13" ht="15" customHeight="1">
      <c r="A67" s="45" t="s">
        <v>66</v>
      </c>
      <c r="B67" s="46">
        <v>8.86</v>
      </c>
      <c r="C67" s="45" t="s">
        <v>66</v>
      </c>
      <c r="D67" s="46">
        <v>16.722344860237076</v>
      </c>
      <c r="E67" s="45" t="s">
        <v>66</v>
      </c>
      <c r="F67" s="46">
        <v>10.842241821116948</v>
      </c>
      <c r="G67" s="45" t="s">
        <v>66</v>
      </c>
      <c r="H67" s="46">
        <v>9.2511983673885982</v>
      </c>
      <c r="I67" s="45" t="s">
        <v>66</v>
      </c>
      <c r="J67" s="46">
        <v>7.7161426116814251</v>
      </c>
      <c r="K67" s="47">
        <v>64</v>
      </c>
      <c r="L67" s="44">
        <f t="shared" si="0"/>
        <v>10.678385532084809</v>
      </c>
      <c r="M67" s="44">
        <f t="shared" si="1"/>
        <v>8.86</v>
      </c>
    </row>
    <row r="68" spans="1:13" ht="15" customHeight="1">
      <c r="A68" s="42" t="s">
        <v>67</v>
      </c>
      <c r="B68" s="43">
        <v>24.41</v>
      </c>
      <c r="C68" s="42" t="s">
        <v>67</v>
      </c>
      <c r="D68" s="43">
        <v>24.317350093026366</v>
      </c>
      <c r="E68" s="42" t="s">
        <v>67</v>
      </c>
      <c r="F68" s="43">
        <v>21.878177444056409</v>
      </c>
      <c r="G68" s="42" t="s">
        <v>67</v>
      </c>
      <c r="H68" s="43">
        <v>22.352154296660721</v>
      </c>
      <c r="I68" s="42" t="s">
        <v>67</v>
      </c>
      <c r="J68" s="43">
        <v>21.682293590657554</v>
      </c>
      <c r="K68" s="34">
        <v>65</v>
      </c>
      <c r="L68" s="44">
        <f t="shared" si="0"/>
        <v>22.927995084880209</v>
      </c>
      <c r="M68" s="44">
        <f t="shared" si="1"/>
        <v>24.41</v>
      </c>
    </row>
    <row r="69" spans="1:13" ht="15" customHeight="1">
      <c r="A69" s="45" t="s">
        <v>68</v>
      </c>
      <c r="B69" s="46">
        <v>17.84</v>
      </c>
      <c r="C69" s="45" t="s">
        <v>68</v>
      </c>
      <c r="D69" s="46">
        <v>17.535264668200202</v>
      </c>
      <c r="E69" s="45" t="s">
        <v>68</v>
      </c>
      <c r="F69" s="46">
        <v>18.440365557283243</v>
      </c>
      <c r="G69" s="45" t="s">
        <v>68</v>
      </c>
      <c r="H69" s="46">
        <v>17.358800299986765</v>
      </c>
      <c r="I69" s="45" t="s">
        <v>68</v>
      </c>
      <c r="J69" s="46">
        <v>20.526227783282657</v>
      </c>
      <c r="K69" s="47">
        <v>66</v>
      </c>
      <c r="L69" s="44">
        <f t="shared" ref="L69:L93" si="2">AVERAGE(B69,D69,F69,H69,J69)</f>
        <v>18.340131661750576</v>
      </c>
      <c r="M69" s="44">
        <f t="shared" ref="M69:M93" si="3">B69</f>
        <v>17.84</v>
      </c>
    </row>
    <row r="70" spans="1:13" ht="15" customHeight="1">
      <c r="A70" s="42" t="s">
        <v>69</v>
      </c>
      <c r="B70" s="43">
        <v>14.98</v>
      </c>
      <c r="C70" s="42" t="s">
        <v>69</v>
      </c>
      <c r="D70" s="43">
        <v>17.663876248838605</v>
      </c>
      <c r="E70" s="42" t="s">
        <v>69</v>
      </c>
      <c r="F70" s="43">
        <v>15.299071484320116</v>
      </c>
      <c r="G70" s="42" t="s">
        <v>69</v>
      </c>
      <c r="H70" s="43">
        <v>17.753683796885181</v>
      </c>
      <c r="I70" s="42" t="s">
        <v>69</v>
      </c>
      <c r="J70" s="43">
        <v>17.673198039747902</v>
      </c>
      <c r="K70" s="34">
        <v>67</v>
      </c>
      <c r="L70" s="44">
        <f t="shared" si="2"/>
        <v>16.673965913958362</v>
      </c>
      <c r="M70" s="44">
        <f t="shared" si="3"/>
        <v>14.98</v>
      </c>
    </row>
    <row r="71" spans="1:13" ht="15" customHeight="1">
      <c r="A71" s="45" t="s">
        <v>70</v>
      </c>
      <c r="B71" s="46">
        <v>13.8</v>
      </c>
      <c r="C71" s="45" t="s">
        <v>70</v>
      </c>
      <c r="D71" s="46">
        <v>17.060540630481682</v>
      </c>
      <c r="E71" s="45" t="s">
        <v>70</v>
      </c>
      <c r="F71" s="46">
        <v>16.190593761507866</v>
      </c>
      <c r="G71" s="45" t="s">
        <v>70</v>
      </c>
      <c r="H71" s="46">
        <v>13.20677214878158</v>
      </c>
      <c r="I71" s="45" t="s">
        <v>70</v>
      </c>
      <c r="J71" s="46">
        <v>15.01672736951557</v>
      </c>
      <c r="K71" s="47">
        <v>68</v>
      </c>
      <c r="L71" s="44">
        <f t="shared" si="2"/>
        <v>15.05492678205734</v>
      </c>
      <c r="M71" s="44">
        <f t="shared" si="3"/>
        <v>13.8</v>
      </c>
    </row>
    <row r="72" spans="1:13" ht="15" customHeight="1">
      <c r="A72" s="42" t="s">
        <v>71</v>
      </c>
      <c r="B72" s="43">
        <v>16.77</v>
      </c>
      <c r="C72" s="42" t="s">
        <v>71</v>
      </c>
      <c r="D72" s="43">
        <v>17.420404717644082</v>
      </c>
      <c r="E72" s="42" t="s">
        <v>71</v>
      </c>
      <c r="F72" s="43">
        <v>14.929509875568455</v>
      </c>
      <c r="G72" s="42" t="s">
        <v>71</v>
      </c>
      <c r="H72" s="43">
        <v>13.237599708270658</v>
      </c>
      <c r="I72" s="42" t="s">
        <v>71</v>
      </c>
      <c r="J72" s="43">
        <v>16.570409111661839</v>
      </c>
      <c r="K72" s="34">
        <v>69</v>
      </c>
      <c r="L72" s="44">
        <f t="shared" si="2"/>
        <v>15.785584682629008</v>
      </c>
      <c r="M72" s="44">
        <f t="shared" si="3"/>
        <v>16.77</v>
      </c>
    </row>
    <row r="73" spans="1:13" ht="15" customHeight="1">
      <c r="A73" s="45" t="s">
        <v>72</v>
      </c>
      <c r="B73" s="46">
        <v>20.16</v>
      </c>
      <c r="C73" s="45" t="s">
        <v>72</v>
      </c>
      <c r="D73" s="46">
        <v>17.369252459961153</v>
      </c>
      <c r="E73" s="45" t="s">
        <v>72</v>
      </c>
      <c r="F73" s="46">
        <v>20.906140890735941</v>
      </c>
      <c r="G73" s="45" t="s">
        <v>72</v>
      </c>
      <c r="H73" s="46">
        <v>20.338296265452943</v>
      </c>
      <c r="I73" s="45" t="s">
        <v>72</v>
      </c>
      <c r="J73" s="46">
        <v>27.436791835886094</v>
      </c>
      <c r="K73" s="47">
        <v>70</v>
      </c>
      <c r="L73" s="44">
        <f t="shared" si="2"/>
        <v>21.242096290407225</v>
      </c>
      <c r="M73" s="44">
        <f t="shared" si="3"/>
        <v>20.16</v>
      </c>
    </row>
    <row r="74" spans="1:13" ht="15" customHeight="1">
      <c r="A74" s="42" t="s">
        <v>73</v>
      </c>
      <c r="B74" s="43">
        <v>53.91</v>
      </c>
      <c r="C74" s="42" t="s">
        <v>73</v>
      </c>
      <c r="D74" s="43">
        <v>93.527527061329138</v>
      </c>
      <c r="E74" s="42" t="s">
        <v>73</v>
      </c>
      <c r="F74" s="43">
        <v>56.71672463246172</v>
      </c>
      <c r="G74" s="42" t="s">
        <v>73</v>
      </c>
      <c r="H74" s="43">
        <v>82.84940236748821</v>
      </c>
      <c r="I74" s="42" t="s">
        <v>73</v>
      </c>
      <c r="J74" s="43">
        <v>59.61522381866606</v>
      </c>
      <c r="K74" s="34">
        <v>71</v>
      </c>
      <c r="L74" s="44">
        <f t="shared" si="2"/>
        <v>69.323775575989018</v>
      </c>
      <c r="M74" s="44">
        <f t="shared" si="3"/>
        <v>53.91</v>
      </c>
    </row>
    <row r="75" spans="1:13" ht="15" customHeight="1">
      <c r="A75" s="45" t="s">
        <v>74</v>
      </c>
      <c r="B75" s="46">
        <v>14.6</v>
      </c>
      <c r="C75" s="45" t="s">
        <v>74</v>
      </c>
      <c r="D75" s="46">
        <v>16.164833354016356</v>
      </c>
      <c r="E75" s="45" t="s">
        <v>74</v>
      </c>
      <c r="F75" s="46">
        <v>15.987134470085904</v>
      </c>
      <c r="G75" s="45" t="s">
        <v>74</v>
      </c>
      <c r="H75" s="46">
        <v>17.189791842441096</v>
      </c>
      <c r="I75" s="45" t="s">
        <v>74</v>
      </c>
      <c r="J75" s="46">
        <v>20.407408808797818</v>
      </c>
      <c r="K75" s="47">
        <v>72</v>
      </c>
      <c r="L75" s="44">
        <f t="shared" si="2"/>
        <v>16.869833695068234</v>
      </c>
      <c r="M75" s="44">
        <f t="shared" si="3"/>
        <v>14.6</v>
      </c>
    </row>
    <row r="76" spans="1:13" ht="15" customHeight="1">
      <c r="A76" s="42" t="s">
        <v>75</v>
      </c>
      <c r="B76" s="43">
        <v>8.86</v>
      </c>
      <c r="C76" s="42" t="s">
        <v>75</v>
      </c>
      <c r="D76" s="43">
        <v>8.8657213089346172</v>
      </c>
      <c r="E76" s="42" t="s">
        <v>75</v>
      </c>
      <c r="F76" s="43">
        <v>7.3852646260202253</v>
      </c>
      <c r="G76" s="42" t="s">
        <v>75</v>
      </c>
      <c r="H76" s="43">
        <v>7.6468035540920525</v>
      </c>
      <c r="I76" s="42" t="s">
        <v>75</v>
      </c>
      <c r="J76" s="43">
        <v>8.4030605505374982</v>
      </c>
      <c r="K76" s="34">
        <v>73</v>
      </c>
      <c r="L76" s="44">
        <f t="shared" si="2"/>
        <v>8.2321700079168778</v>
      </c>
      <c r="M76" s="44">
        <f t="shared" si="3"/>
        <v>8.86</v>
      </c>
    </row>
    <row r="77" spans="1:13" ht="15" customHeight="1">
      <c r="A77" s="45" t="s">
        <v>76</v>
      </c>
      <c r="B77" s="46">
        <v>12.45</v>
      </c>
      <c r="C77" s="45" t="s">
        <v>76</v>
      </c>
      <c r="D77" s="46">
        <v>17.048973465871722</v>
      </c>
      <c r="E77" s="45" t="s">
        <v>76</v>
      </c>
      <c r="F77" s="46">
        <v>18.531241031471769</v>
      </c>
      <c r="G77" s="45" t="s">
        <v>76</v>
      </c>
      <c r="H77" s="46">
        <v>15.438040124468637</v>
      </c>
      <c r="I77" s="45" t="s">
        <v>76</v>
      </c>
      <c r="J77" s="46">
        <v>15.894018883857807</v>
      </c>
      <c r="K77" s="47">
        <v>74</v>
      </c>
      <c r="L77" s="44">
        <f t="shared" si="2"/>
        <v>15.872454701133986</v>
      </c>
      <c r="M77" s="44">
        <f t="shared" si="3"/>
        <v>12.45</v>
      </c>
    </row>
    <row r="78" spans="1:13" ht="15" customHeight="1">
      <c r="A78" s="42" t="s">
        <v>77</v>
      </c>
      <c r="B78" s="43">
        <v>8.0399999999999991</v>
      </c>
      <c r="C78" s="42" t="s">
        <v>77</v>
      </c>
      <c r="D78" s="43">
        <v>14.301310961306353</v>
      </c>
      <c r="E78" s="42" t="s">
        <v>77</v>
      </c>
      <c r="F78" s="43">
        <v>16.501545744689409</v>
      </c>
      <c r="G78" s="42" t="s">
        <v>77</v>
      </c>
      <c r="H78" s="43">
        <v>18.065107929480373</v>
      </c>
      <c r="I78" s="42" t="s">
        <v>77</v>
      </c>
      <c r="J78" s="43">
        <v>21.573502322924398</v>
      </c>
      <c r="K78" s="34">
        <v>75</v>
      </c>
      <c r="L78" s="44">
        <f t="shared" si="2"/>
        <v>15.696293391680106</v>
      </c>
      <c r="M78" s="44">
        <f t="shared" si="3"/>
        <v>8.0399999999999991</v>
      </c>
    </row>
    <row r="79" spans="1:13" ht="15" customHeight="1">
      <c r="A79" s="45" t="s">
        <v>78</v>
      </c>
      <c r="B79" s="46">
        <v>18.43</v>
      </c>
      <c r="C79" s="45" t="s">
        <v>78</v>
      </c>
      <c r="D79" s="46">
        <v>26.311395948597433</v>
      </c>
      <c r="E79" s="45" t="s">
        <v>78</v>
      </c>
      <c r="F79" s="46">
        <v>20.864873457451559</v>
      </c>
      <c r="G79" s="45" t="s">
        <v>78</v>
      </c>
      <c r="H79" s="46">
        <v>13.511850983433355</v>
      </c>
      <c r="I79" s="45" t="s">
        <v>78</v>
      </c>
      <c r="J79" s="46">
        <v>19.500320442830727</v>
      </c>
      <c r="K79" s="47">
        <v>76</v>
      </c>
      <c r="L79" s="44">
        <f t="shared" si="2"/>
        <v>19.723688166462615</v>
      </c>
      <c r="M79" s="44">
        <f t="shared" si="3"/>
        <v>18.43</v>
      </c>
    </row>
    <row r="80" spans="1:13" ht="15" customHeight="1">
      <c r="A80" s="42" t="s">
        <v>79</v>
      </c>
      <c r="B80" s="43">
        <v>23.91</v>
      </c>
      <c r="C80" s="42" t="s">
        <v>79</v>
      </c>
      <c r="D80" s="43">
        <v>23.500499807851099</v>
      </c>
      <c r="E80" s="42" t="s">
        <v>79</v>
      </c>
      <c r="F80" s="43">
        <v>18.528796910052353</v>
      </c>
      <c r="G80" s="42" t="s">
        <v>79</v>
      </c>
      <c r="H80" s="43">
        <v>23.224000746676651</v>
      </c>
      <c r="I80" s="42" t="s">
        <v>79</v>
      </c>
      <c r="J80" s="43">
        <v>20.264127726322382</v>
      </c>
      <c r="K80" s="34">
        <v>77</v>
      </c>
      <c r="L80" s="44">
        <f t="shared" si="2"/>
        <v>21.885485038180498</v>
      </c>
      <c r="M80" s="44">
        <f t="shared" si="3"/>
        <v>23.91</v>
      </c>
    </row>
    <row r="81" spans="1:13" ht="15" customHeight="1">
      <c r="A81" s="45" t="s">
        <v>108</v>
      </c>
      <c r="B81" s="46">
        <v>21.43</v>
      </c>
      <c r="C81" s="45" t="s">
        <v>108</v>
      </c>
      <c r="D81" s="46">
        <v>30.098309577879494</v>
      </c>
      <c r="E81" s="45" t="s">
        <v>108</v>
      </c>
      <c r="F81" s="46">
        <v>25.333720246114282</v>
      </c>
      <c r="G81" s="45" t="s">
        <v>108</v>
      </c>
      <c r="H81" s="46">
        <v>23.131339682370712</v>
      </c>
      <c r="I81" s="45" t="s">
        <v>108</v>
      </c>
      <c r="J81" s="46">
        <v>18.190890404348359</v>
      </c>
      <c r="K81" s="47">
        <v>78</v>
      </c>
      <c r="L81" s="44">
        <f t="shared" si="2"/>
        <v>23.63685198214257</v>
      </c>
      <c r="M81" s="44">
        <f t="shared" si="3"/>
        <v>21.43</v>
      </c>
    </row>
    <row r="82" spans="1:13" ht="15" customHeight="1">
      <c r="A82" s="42" t="s">
        <v>80</v>
      </c>
      <c r="B82" s="43">
        <v>42.57</v>
      </c>
      <c r="C82" s="42" t="s">
        <v>80</v>
      </c>
      <c r="D82" s="43">
        <v>31.930739569596135</v>
      </c>
      <c r="E82" s="42" t="s">
        <v>80</v>
      </c>
      <c r="F82" s="43">
        <v>30.310558281983567</v>
      </c>
      <c r="G82" s="42" t="s">
        <v>80</v>
      </c>
      <c r="H82" s="43">
        <v>39.049911299742519</v>
      </c>
      <c r="I82" s="42" t="s">
        <v>80</v>
      </c>
      <c r="J82" s="43">
        <v>33.755062884843099</v>
      </c>
      <c r="K82" s="34">
        <v>79</v>
      </c>
      <c r="L82" s="44">
        <f t="shared" si="2"/>
        <v>35.523254407233061</v>
      </c>
      <c r="M82" s="44">
        <f t="shared" si="3"/>
        <v>42.57</v>
      </c>
    </row>
    <row r="83" spans="1:13" ht="15" customHeight="1">
      <c r="A83" s="45" t="s">
        <v>109</v>
      </c>
      <c r="B83" s="46">
        <v>29.57</v>
      </c>
      <c r="C83" s="45" t="s">
        <v>109</v>
      </c>
      <c r="D83" s="46">
        <v>35.023661963500743</v>
      </c>
      <c r="E83" s="45" t="s">
        <v>109</v>
      </c>
      <c r="F83" s="46">
        <v>29.132111112565408</v>
      </c>
      <c r="G83" s="45" t="s">
        <v>109</v>
      </c>
      <c r="H83" s="46">
        <v>20.835202468097432</v>
      </c>
      <c r="I83" s="45" t="s">
        <v>109</v>
      </c>
      <c r="J83" s="46">
        <v>18.405852615963969</v>
      </c>
      <c r="K83" s="47">
        <v>80</v>
      </c>
      <c r="L83" s="44">
        <f t="shared" si="2"/>
        <v>26.593365632025513</v>
      </c>
      <c r="M83" s="44">
        <f t="shared" si="3"/>
        <v>29.57</v>
      </c>
    </row>
    <row r="84" spans="1:13" ht="15" customHeight="1">
      <c r="A84" s="42" t="s">
        <v>81</v>
      </c>
      <c r="B84" s="43">
        <v>7.13</v>
      </c>
      <c r="C84" s="42" t="s">
        <v>81</v>
      </c>
      <c r="D84" s="43">
        <v>12.933715887442064</v>
      </c>
      <c r="E84" s="42" t="s">
        <v>81</v>
      </c>
      <c r="F84" s="43">
        <v>151.51696046910305</v>
      </c>
      <c r="G84" s="42" t="s">
        <v>81</v>
      </c>
      <c r="H84" s="43" t="s">
        <v>116</v>
      </c>
      <c r="I84" s="42" t="s">
        <v>81</v>
      </c>
      <c r="J84" s="43">
        <v>16.13685088246968</v>
      </c>
      <c r="K84" s="34">
        <v>81</v>
      </c>
      <c r="L84" s="44">
        <f t="shared" si="2"/>
        <v>46.9293818097537</v>
      </c>
      <c r="M84" s="44">
        <f t="shared" si="3"/>
        <v>7.13</v>
      </c>
    </row>
    <row r="85" spans="1:13" ht="15" customHeight="1">
      <c r="A85" s="45" t="s">
        <v>82</v>
      </c>
      <c r="B85" s="46">
        <v>20.309999999999999</v>
      </c>
      <c r="C85" s="45" t="s">
        <v>82</v>
      </c>
      <c r="D85" s="46">
        <v>24.557848782255352</v>
      </c>
      <c r="E85" s="45" t="s">
        <v>82</v>
      </c>
      <c r="F85" s="46">
        <v>54.100890702658283</v>
      </c>
      <c r="G85" s="45" t="s">
        <v>82</v>
      </c>
      <c r="H85" s="46">
        <v>75.044460768276664</v>
      </c>
      <c r="I85" s="45" t="s">
        <v>82</v>
      </c>
      <c r="J85" s="46">
        <v>120.93704480258769</v>
      </c>
      <c r="K85" s="47">
        <v>82</v>
      </c>
      <c r="L85" s="44">
        <f t="shared" si="2"/>
        <v>58.990049011155598</v>
      </c>
      <c r="M85" s="44">
        <f t="shared" si="3"/>
        <v>20.309999999999999</v>
      </c>
    </row>
    <row r="86" spans="1:13" ht="15" customHeight="1">
      <c r="A86" s="42" t="s">
        <v>83</v>
      </c>
      <c r="B86" s="43">
        <v>18.97</v>
      </c>
      <c r="C86" s="42" t="s">
        <v>83</v>
      </c>
      <c r="D86" s="43">
        <v>18.11576168642625</v>
      </c>
      <c r="E86" s="42" t="s">
        <v>83</v>
      </c>
      <c r="F86" s="43">
        <v>15.615757182290551</v>
      </c>
      <c r="G86" s="42" t="s">
        <v>83</v>
      </c>
      <c r="H86" s="43">
        <v>13.682958847212921</v>
      </c>
      <c r="I86" s="42" t="s">
        <v>83</v>
      </c>
      <c r="J86" s="43">
        <v>15.858856197621582</v>
      </c>
      <c r="K86" s="34">
        <v>83</v>
      </c>
      <c r="L86" s="44">
        <f t="shared" si="2"/>
        <v>16.448666782710259</v>
      </c>
      <c r="M86" s="44">
        <f t="shared" si="3"/>
        <v>18.97</v>
      </c>
    </row>
    <row r="87" spans="1:13" ht="15" customHeight="1">
      <c r="A87" s="45" t="s">
        <v>84</v>
      </c>
      <c r="B87" s="46">
        <v>14</v>
      </c>
      <c r="C87" s="45" t="s">
        <v>84</v>
      </c>
      <c r="D87" s="46">
        <v>14.57533134983573</v>
      </c>
      <c r="E87" s="45" t="s">
        <v>84</v>
      </c>
      <c r="F87" s="46">
        <v>13.935129560836987</v>
      </c>
      <c r="G87" s="45" t="s">
        <v>84</v>
      </c>
      <c r="H87" s="46">
        <v>19.214000911921232</v>
      </c>
      <c r="I87" s="45" t="s">
        <v>84</v>
      </c>
      <c r="J87" s="46">
        <v>10.526457978131049</v>
      </c>
      <c r="K87" s="47">
        <v>84</v>
      </c>
      <c r="L87" s="44">
        <f t="shared" si="2"/>
        <v>14.450183960145001</v>
      </c>
      <c r="M87" s="44">
        <f t="shared" si="3"/>
        <v>14</v>
      </c>
    </row>
    <row r="88" spans="1:13" ht="15" customHeight="1">
      <c r="A88" s="42" t="s">
        <v>85</v>
      </c>
      <c r="B88" s="43">
        <v>10.78</v>
      </c>
      <c r="C88" s="42" t="s">
        <v>85</v>
      </c>
      <c r="D88" s="43">
        <v>16.286461807180039</v>
      </c>
      <c r="E88" s="42" t="s">
        <v>85</v>
      </c>
      <c r="F88" s="43">
        <v>16.057916480288469</v>
      </c>
      <c r="G88" s="42" t="s">
        <v>85</v>
      </c>
      <c r="H88" s="43">
        <v>15.872707616521406</v>
      </c>
      <c r="I88" s="42" t="s">
        <v>85</v>
      </c>
      <c r="J88" s="43">
        <v>12.241855176884334</v>
      </c>
      <c r="K88" s="34">
        <v>85</v>
      </c>
      <c r="L88" s="44">
        <f t="shared" si="2"/>
        <v>14.247788216174849</v>
      </c>
      <c r="M88" s="44">
        <f t="shared" si="3"/>
        <v>10.78</v>
      </c>
    </row>
    <row r="89" spans="1:13" ht="15" customHeight="1">
      <c r="A89" s="45" t="s">
        <v>86</v>
      </c>
      <c r="B89" s="46">
        <v>13.78</v>
      </c>
      <c r="C89" s="45" t="s">
        <v>86</v>
      </c>
      <c r="D89" s="46">
        <v>20.010903950151302</v>
      </c>
      <c r="E89" s="45" t="s">
        <v>86</v>
      </c>
      <c r="F89" s="46">
        <v>14.959966111754222</v>
      </c>
      <c r="G89" s="45" t="s">
        <v>86</v>
      </c>
      <c r="H89" s="46">
        <v>14.863418712658744</v>
      </c>
      <c r="I89" s="45" t="s">
        <v>86</v>
      </c>
      <c r="J89" s="46">
        <v>18.246757007550691</v>
      </c>
      <c r="K89" s="47">
        <v>86</v>
      </c>
      <c r="L89" s="44">
        <f t="shared" si="2"/>
        <v>16.37220915642299</v>
      </c>
      <c r="M89" s="44">
        <f t="shared" si="3"/>
        <v>13.78</v>
      </c>
    </row>
    <row r="90" spans="1:13" ht="15" customHeight="1">
      <c r="A90" s="42" t="s">
        <v>87</v>
      </c>
      <c r="B90" s="43">
        <v>14.14</v>
      </c>
      <c r="C90" s="42" t="s">
        <v>87</v>
      </c>
      <c r="D90" s="43">
        <v>15.716560424147559</v>
      </c>
      <c r="E90" s="42" t="s">
        <v>87</v>
      </c>
      <c r="F90" s="43">
        <v>14.239697162971012</v>
      </c>
      <c r="G90" s="42" t="s">
        <v>87</v>
      </c>
      <c r="H90" s="43">
        <v>10.016951412686893</v>
      </c>
      <c r="I90" s="42" t="s">
        <v>87</v>
      </c>
      <c r="J90" s="43">
        <v>13.982946702146158</v>
      </c>
      <c r="K90" s="34">
        <v>87</v>
      </c>
      <c r="L90" s="44">
        <f t="shared" si="2"/>
        <v>13.619231140390326</v>
      </c>
      <c r="M90" s="44">
        <f t="shared" si="3"/>
        <v>14.14</v>
      </c>
    </row>
    <row r="91" spans="1:13" ht="15" customHeight="1">
      <c r="A91" s="45" t="s">
        <v>88</v>
      </c>
      <c r="B91" s="46">
        <v>15.79</v>
      </c>
      <c r="C91" s="45" t="s">
        <v>88</v>
      </c>
      <c r="D91" s="46">
        <v>23.307439989418139</v>
      </c>
      <c r="E91" s="45" t="s">
        <v>88</v>
      </c>
      <c r="F91" s="46">
        <v>15.579846684039186</v>
      </c>
      <c r="G91" s="45" t="s">
        <v>88</v>
      </c>
      <c r="H91" s="46">
        <v>13.976853769159066</v>
      </c>
      <c r="I91" s="45" t="s">
        <v>88</v>
      </c>
      <c r="J91" s="46">
        <v>16.696180097415013</v>
      </c>
      <c r="K91" s="47">
        <v>88</v>
      </c>
      <c r="L91" s="44">
        <f t="shared" si="2"/>
        <v>17.070064108006278</v>
      </c>
      <c r="M91" s="44">
        <f t="shared" si="3"/>
        <v>15.79</v>
      </c>
    </row>
    <row r="92" spans="1:13" ht="15" customHeight="1">
      <c r="A92" s="42" t="s">
        <v>89</v>
      </c>
      <c r="B92" s="43">
        <v>21.49</v>
      </c>
      <c r="C92" s="42" t="s">
        <v>89</v>
      </c>
      <c r="D92" s="43">
        <v>19.230894665901484</v>
      </c>
      <c r="E92" s="42" t="s">
        <v>89</v>
      </c>
      <c r="F92" s="43">
        <v>18.794437101429068</v>
      </c>
      <c r="G92" s="42" t="s">
        <v>89</v>
      </c>
      <c r="H92" s="43">
        <v>16.368509763762198</v>
      </c>
      <c r="I92" s="42" t="s">
        <v>89</v>
      </c>
      <c r="J92" s="43">
        <v>17.80752235391952</v>
      </c>
      <c r="K92" s="34">
        <v>89</v>
      </c>
      <c r="L92" s="44">
        <f t="shared" si="2"/>
        <v>18.738272777002454</v>
      </c>
      <c r="M92" s="44">
        <f t="shared" si="3"/>
        <v>21.49</v>
      </c>
    </row>
    <row r="93" spans="1:13" ht="15" customHeight="1">
      <c r="A93" s="45" t="s">
        <v>90</v>
      </c>
      <c r="B93" s="46">
        <v>23.71</v>
      </c>
      <c r="C93" s="45" t="s">
        <v>90</v>
      </c>
      <c r="D93" s="46">
        <v>22.56348244188294</v>
      </c>
      <c r="E93" s="45" t="s">
        <v>90</v>
      </c>
      <c r="F93" s="46">
        <v>20.36790695576742</v>
      </c>
      <c r="G93" s="45" t="s">
        <v>90</v>
      </c>
      <c r="H93" s="46">
        <v>17.599496911561822</v>
      </c>
      <c r="I93" s="45" t="s">
        <v>90</v>
      </c>
      <c r="J93" s="46">
        <v>16.70446961553413</v>
      </c>
      <c r="K93" s="47">
        <v>90</v>
      </c>
      <c r="L93" s="44">
        <f t="shared" si="2"/>
        <v>20.189071184949263</v>
      </c>
      <c r="M93" s="44">
        <f t="shared" si="3"/>
        <v>23.71</v>
      </c>
    </row>
    <row r="94" spans="1:13" ht="15" customHeight="1">
      <c r="A94" s="48">
        <v>12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15" customHeight="1">
      <c r="B95" s="1"/>
      <c r="C95" s="1"/>
      <c r="D95" s="1"/>
      <c r="E95" s="1"/>
      <c r="H95" s="1"/>
      <c r="I95" s="1"/>
      <c r="J95" s="1"/>
      <c r="K95" s="1"/>
    </row>
    <row r="96" spans="1:13" ht="15" customHeight="1">
      <c r="A96" s="1"/>
      <c r="B96" s="1"/>
      <c r="C96" s="1"/>
      <c r="D96" s="1"/>
      <c r="E96" s="1"/>
      <c r="H96" s="1"/>
      <c r="I96" s="1"/>
      <c r="J96" s="1"/>
      <c r="K96" s="1"/>
    </row>
    <row r="97" spans="1:11" ht="15" customHeight="1">
      <c r="A97" s="1"/>
      <c r="B97" s="1"/>
      <c r="C97" s="1"/>
      <c r="D97" s="1"/>
      <c r="E97" s="1"/>
      <c r="H97" s="1"/>
      <c r="I97" s="1"/>
      <c r="J97" s="1"/>
      <c r="K97" s="1"/>
    </row>
    <row r="98" spans="1:11" ht="15" customHeight="1">
      <c r="A98" s="1"/>
      <c r="B98" s="1"/>
      <c r="C98" s="1"/>
      <c r="D98" s="1"/>
      <c r="E98" s="1"/>
      <c r="H98" s="1"/>
      <c r="I98" s="1"/>
      <c r="J98" s="1"/>
      <c r="K98" s="1"/>
    </row>
    <row r="99" spans="1:11" ht="15" customHeight="1">
      <c r="A99" s="1"/>
      <c r="B99" s="1"/>
      <c r="C99" s="1"/>
      <c r="D99" s="1"/>
      <c r="E99" s="1"/>
      <c r="H99" s="1"/>
      <c r="I99" s="1"/>
      <c r="J99" s="1"/>
      <c r="K99" s="1"/>
    </row>
    <row r="100" spans="1:11" ht="15" customHeight="1">
      <c r="A100" s="1"/>
      <c r="B100" s="1"/>
      <c r="C100" s="1"/>
      <c r="D100" s="1"/>
      <c r="E100" s="1"/>
      <c r="H100" s="1"/>
      <c r="I100" s="1"/>
      <c r="J100" s="1"/>
      <c r="K100" s="1"/>
    </row>
    <row r="101" spans="1:11" ht="15" customHeight="1">
      <c r="A101" s="1"/>
      <c r="B101" s="1"/>
      <c r="C101" s="1"/>
      <c r="D101" s="1"/>
      <c r="E101" s="1"/>
      <c r="H101" s="1"/>
      <c r="I101" s="1"/>
      <c r="J101" s="1"/>
      <c r="K101" s="1"/>
    </row>
    <row r="102" spans="1:11" ht="15" customHeight="1">
      <c r="A102" s="1"/>
      <c r="B102" s="1"/>
      <c r="C102" s="1"/>
      <c r="D102" s="1"/>
      <c r="E102" s="1"/>
      <c r="H102" s="1"/>
      <c r="I102" s="1"/>
      <c r="J102" s="1"/>
      <c r="K102" s="1"/>
    </row>
    <row r="103" spans="1:11" ht="15" customHeight="1">
      <c r="A103" s="1"/>
      <c r="B103" s="1"/>
      <c r="C103" s="1"/>
      <c r="D103" s="1"/>
      <c r="E103" s="1"/>
      <c r="H103" s="1"/>
      <c r="I103" s="1"/>
      <c r="J103" s="1"/>
      <c r="K103" s="1"/>
    </row>
    <row r="104" spans="1:11" ht="15" customHeight="1">
      <c r="A104" s="1"/>
      <c r="B104" s="1"/>
      <c r="C104" s="1"/>
      <c r="D104" s="1"/>
      <c r="E104" s="1"/>
      <c r="H104" s="1"/>
      <c r="I104" s="1"/>
      <c r="J104" s="1"/>
      <c r="K104" s="1"/>
    </row>
    <row r="105" spans="1:11" ht="15" customHeight="1">
      <c r="A105" s="1"/>
      <c r="B105" s="1"/>
      <c r="C105" s="1"/>
      <c r="D105" s="1"/>
      <c r="E105" s="1"/>
      <c r="H105" s="1"/>
      <c r="I105" s="1"/>
      <c r="J105" s="1"/>
      <c r="K105" s="1"/>
    </row>
    <row r="106" spans="1:11" ht="15" customHeight="1">
      <c r="A106" s="1"/>
      <c r="B106" s="1"/>
      <c r="C106" s="1"/>
      <c r="D106" s="1"/>
      <c r="E106" s="1"/>
      <c r="H106" s="1"/>
      <c r="I106" s="1"/>
      <c r="J106" s="1"/>
      <c r="K106" s="1"/>
    </row>
    <row r="107" spans="1:11" ht="15" customHeight="1">
      <c r="A107" s="1"/>
      <c r="B107" s="1"/>
      <c r="C107" s="1"/>
      <c r="D107" s="1"/>
      <c r="E107" s="1"/>
      <c r="H107" s="1"/>
      <c r="I107" s="1"/>
      <c r="J107" s="1"/>
      <c r="K107" s="1"/>
    </row>
    <row r="108" spans="1:11" ht="15" customHeight="1">
      <c r="A108" s="1"/>
      <c r="B108" s="1"/>
      <c r="C108" s="1"/>
      <c r="D108" s="1"/>
      <c r="E108" s="1"/>
      <c r="H108" s="1"/>
      <c r="I108" s="1"/>
      <c r="J108" s="1"/>
      <c r="K108" s="1"/>
    </row>
    <row r="109" spans="1:11" ht="15" customHeight="1">
      <c r="A109" s="1"/>
      <c r="B109" s="1"/>
      <c r="C109" s="1"/>
      <c r="D109" s="1"/>
      <c r="E109" s="1"/>
      <c r="H109" s="1"/>
      <c r="I109" s="1"/>
      <c r="J109" s="1"/>
      <c r="K109" s="1"/>
    </row>
    <row r="110" spans="1:11" ht="15" customHeight="1">
      <c r="A110" s="1"/>
      <c r="B110" s="1"/>
      <c r="C110" s="1"/>
      <c r="D110" s="1"/>
      <c r="E110" s="1"/>
      <c r="H110" s="1"/>
      <c r="I110" s="1"/>
      <c r="J110" s="1"/>
      <c r="K110" s="1"/>
    </row>
    <row r="111" spans="1:11" ht="15" customHeight="1">
      <c r="A111" s="1"/>
      <c r="B111" s="1"/>
      <c r="C111" s="1"/>
      <c r="D111" s="1"/>
      <c r="E111" s="1"/>
      <c r="H111" s="1"/>
      <c r="I111" s="1"/>
      <c r="J111" s="1"/>
      <c r="K111" s="1"/>
    </row>
    <row r="112" spans="1:11" ht="15" customHeight="1">
      <c r="A112" s="1"/>
      <c r="B112" s="1"/>
      <c r="C112" s="1"/>
      <c r="D112" s="1"/>
      <c r="E112" s="1"/>
      <c r="H112" s="1"/>
      <c r="I112" s="1"/>
      <c r="J112" s="1"/>
      <c r="K112" s="1"/>
    </row>
    <row r="113" spans="1:11" ht="15" customHeight="1">
      <c r="A113" s="1"/>
      <c r="B113" s="1"/>
      <c r="C113" s="1"/>
      <c r="D113" s="1"/>
      <c r="E113" s="1"/>
      <c r="H113" s="1"/>
      <c r="I113" s="1"/>
      <c r="J113" s="1"/>
      <c r="K113" s="1"/>
    </row>
    <row r="114" spans="1:11" ht="15" customHeight="1">
      <c r="A114" s="1"/>
      <c r="B114" s="1"/>
      <c r="C114" s="1"/>
      <c r="D114" s="1"/>
      <c r="E114" s="1"/>
      <c r="H114" s="1"/>
      <c r="I114" s="1"/>
      <c r="J114" s="1"/>
      <c r="K114" s="1"/>
    </row>
    <row r="115" spans="1:11" ht="15" customHeight="1">
      <c r="A115" s="1"/>
      <c r="B115" s="1"/>
      <c r="C115" s="1"/>
      <c r="D115" s="1"/>
      <c r="E115" s="1"/>
      <c r="H115" s="1"/>
      <c r="I115" s="1"/>
      <c r="J115" s="1"/>
      <c r="K115" s="1"/>
    </row>
    <row r="116" spans="1:11" ht="15" customHeight="1">
      <c r="A116" s="1"/>
      <c r="B116" s="1"/>
      <c r="C116" s="1"/>
      <c r="D116" s="1"/>
      <c r="E116" s="1"/>
      <c r="H116" s="1"/>
      <c r="I116" s="1"/>
      <c r="J116" s="1"/>
      <c r="K116" s="1"/>
    </row>
    <row r="117" spans="1:11" ht="15" customHeight="1">
      <c r="A117" s="1"/>
      <c r="B117" s="1"/>
      <c r="C117" s="1"/>
      <c r="D117" s="1"/>
      <c r="E117" s="1"/>
      <c r="H117" s="1"/>
      <c r="I117" s="1"/>
      <c r="J117" s="1"/>
      <c r="K117" s="1"/>
    </row>
    <row r="118" spans="1:11" ht="15" customHeight="1">
      <c r="A118" s="1"/>
      <c r="B118" s="1"/>
      <c r="C118" s="1"/>
      <c r="D118" s="1"/>
      <c r="E118" s="1"/>
      <c r="H118" s="1"/>
      <c r="I118" s="1"/>
      <c r="J118" s="1"/>
      <c r="K118" s="1"/>
    </row>
    <row r="119" spans="1:11" ht="15" customHeight="1">
      <c r="A119" s="1"/>
      <c r="B119" s="1"/>
      <c r="C119" s="1"/>
      <c r="D119" s="1"/>
      <c r="E119" s="1"/>
      <c r="H119" s="1"/>
      <c r="I119" s="1"/>
      <c r="J119" s="1"/>
      <c r="K119" s="1"/>
    </row>
    <row r="120" spans="1:11" ht="15" customHeight="1">
      <c r="A120" s="1"/>
      <c r="B120" s="1"/>
      <c r="C120" s="1"/>
      <c r="D120" s="1"/>
      <c r="E120" s="1"/>
      <c r="H120" s="1"/>
      <c r="I120" s="1"/>
      <c r="J120" s="1"/>
      <c r="K120" s="1"/>
    </row>
    <row r="121" spans="1:11" ht="15" customHeight="1">
      <c r="A121" s="1"/>
      <c r="B121" s="1"/>
      <c r="C121" s="1"/>
      <c r="D121" s="1"/>
      <c r="E121" s="1"/>
      <c r="H121" s="1"/>
      <c r="I121" s="1"/>
      <c r="J121" s="1"/>
      <c r="K121" s="1"/>
    </row>
    <row r="122" spans="1:11" ht="15" customHeight="1">
      <c r="A122" s="1"/>
      <c r="B122" s="1"/>
      <c r="C122" s="1"/>
      <c r="D122" s="1"/>
      <c r="E122" s="1"/>
      <c r="H122" s="1"/>
      <c r="I122" s="1"/>
      <c r="J122" s="1"/>
      <c r="K122" s="1"/>
    </row>
    <row r="123" spans="1:11" ht="15" customHeight="1">
      <c r="A123" s="1"/>
      <c r="B123" s="1"/>
      <c r="C123" s="1"/>
      <c r="D123" s="1"/>
      <c r="E123" s="1"/>
      <c r="H123" s="1"/>
      <c r="I123" s="1"/>
      <c r="J123" s="1"/>
      <c r="K123" s="1"/>
    </row>
    <row r="124" spans="1:11" ht="15" customHeight="1">
      <c r="A124" s="1"/>
      <c r="B124" s="1"/>
      <c r="C124" s="1"/>
      <c r="D124" s="1"/>
      <c r="E124" s="1"/>
      <c r="H124" s="1"/>
      <c r="I124" s="1"/>
      <c r="J124" s="1"/>
      <c r="K124" s="1"/>
    </row>
    <row r="125" spans="1:11" ht="15" customHeight="1">
      <c r="A125" s="1"/>
      <c r="B125" s="1"/>
      <c r="C125" s="1"/>
      <c r="D125" s="1"/>
      <c r="E125" s="1"/>
      <c r="H125" s="1"/>
      <c r="I125" s="1"/>
      <c r="J125" s="1"/>
      <c r="K125" s="1"/>
    </row>
    <row r="126" spans="1:11" ht="15" customHeight="1">
      <c r="A126" s="1"/>
      <c r="B126" s="1"/>
      <c r="C126" s="1"/>
      <c r="D126" s="1"/>
      <c r="E126" s="1"/>
      <c r="H126" s="1"/>
      <c r="I126" s="1"/>
      <c r="J126" s="1"/>
      <c r="K126" s="1"/>
    </row>
    <row r="127" spans="1:11" ht="15" customHeight="1">
      <c r="A127" s="1"/>
      <c r="B127" s="1"/>
      <c r="C127" s="1"/>
      <c r="D127" s="1"/>
      <c r="E127" s="1"/>
      <c r="H127" s="1"/>
      <c r="I127" s="1"/>
      <c r="J127" s="1"/>
      <c r="K127" s="1"/>
    </row>
    <row r="128" spans="1:11" ht="15" customHeight="1">
      <c r="A128" s="1"/>
      <c r="B128" s="1"/>
      <c r="C128" s="1"/>
      <c r="D128" s="1"/>
      <c r="E128" s="1"/>
      <c r="H128" s="1"/>
      <c r="I128" s="1"/>
      <c r="J128" s="1"/>
      <c r="K128" s="1"/>
    </row>
    <row r="129" spans="1:11" ht="15" customHeight="1">
      <c r="A129" s="1"/>
      <c r="B129" s="1"/>
      <c r="C129" s="1"/>
      <c r="D129" s="1"/>
      <c r="E129" s="1"/>
      <c r="H129" s="1"/>
      <c r="I129" s="1"/>
      <c r="J129" s="1"/>
      <c r="K129" s="1"/>
    </row>
    <row r="130" spans="1:11" ht="15" customHeight="1">
      <c r="A130" s="1"/>
      <c r="B130" s="1"/>
      <c r="C130" s="1"/>
      <c r="D130" s="1"/>
      <c r="E130" s="1"/>
      <c r="H130" s="1"/>
      <c r="I130" s="1"/>
      <c r="J130" s="1"/>
      <c r="K130" s="1"/>
    </row>
    <row r="131" spans="1:11" ht="15" customHeight="1">
      <c r="A131" s="1"/>
      <c r="B131" s="1"/>
      <c r="C131" s="1"/>
      <c r="D131" s="1"/>
      <c r="E131" s="1"/>
      <c r="H131" s="1"/>
      <c r="I131" s="1"/>
      <c r="J131" s="1"/>
      <c r="K131" s="1"/>
    </row>
    <row r="132" spans="1:11" ht="15" customHeight="1">
      <c r="A132" s="1"/>
      <c r="B132" s="1"/>
      <c r="C132" s="1"/>
      <c r="D132" s="1"/>
      <c r="E132" s="1"/>
      <c r="H132" s="1"/>
      <c r="I132" s="1"/>
      <c r="J132" s="1"/>
      <c r="K132" s="1"/>
    </row>
    <row r="133" spans="1:11" ht="15" customHeight="1">
      <c r="A133" s="1"/>
      <c r="B133" s="1"/>
      <c r="C133" s="1"/>
      <c r="D133" s="1"/>
      <c r="E133" s="1"/>
      <c r="H133" s="1"/>
      <c r="I133" s="1"/>
      <c r="J133" s="1"/>
      <c r="K133" s="1"/>
    </row>
    <row r="134" spans="1:11" ht="15" customHeight="1">
      <c r="A134" s="1"/>
      <c r="B134" s="1"/>
      <c r="C134" s="1"/>
      <c r="D134" s="1"/>
      <c r="E134" s="1"/>
      <c r="H134" s="1"/>
      <c r="I134" s="1"/>
      <c r="J134" s="1"/>
      <c r="K134" s="1"/>
    </row>
    <row r="135" spans="1:11" ht="15" customHeight="1">
      <c r="A135" s="1"/>
      <c r="B135" s="1"/>
      <c r="C135" s="1"/>
      <c r="D135" s="1"/>
      <c r="E135" s="1"/>
      <c r="H135" s="1"/>
      <c r="I135" s="1"/>
      <c r="J135" s="1"/>
      <c r="K135" s="1"/>
    </row>
    <row r="136" spans="1:11" ht="15" customHeight="1">
      <c r="A136" s="1"/>
      <c r="B136" s="1"/>
      <c r="C136" s="1"/>
      <c r="D136" s="1"/>
      <c r="E136" s="1"/>
      <c r="H136" s="1"/>
      <c r="I136" s="1"/>
      <c r="J136" s="1"/>
      <c r="K136" s="1"/>
    </row>
    <row r="137" spans="1:11" ht="15" customHeight="1">
      <c r="A137" s="1"/>
      <c r="B137" s="1"/>
      <c r="C137" s="1"/>
      <c r="D137" s="1"/>
      <c r="E137" s="1"/>
      <c r="H137" s="1"/>
      <c r="I137" s="1"/>
      <c r="J137" s="1"/>
      <c r="K137" s="1"/>
    </row>
    <row r="138" spans="1:11" ht="15" customHeight="1">
      <c r="A138" s="1"/>
      <c r="B138" s="1"/>
      <c r="C138" s="1"/>
      <c r="D138" s="1"/>
      <c r="E138" s="1"/>
      <c r="H138" s="1"/>
      <c r="I138" s="1"/>
      <c r="J138" s="1"/>
      <c r="K138" s="1"/>
    </row>
    <row r="139" spans="1:11" ht="15" customHeight="1">
      <c r="A139" s="1"/>
      <c r="B139" s="1"/>
      <c r="C139" s="1"/>
      <c r="D139" s="1"/>
      <c r="E139" s="1"/>
      <c r="H139" s="1"/>
      <c r="I139" s="1"/>
      <c r="J139" s="1"/>
      <c r="K139" s="1"/>
    </row>
    <row r="140" spans="1:11" ht="15" customHeight="1">
      <c r="A140" s="1"/>
      <c r="B140" s="1"/>
      <c r="C140" s="1"/>
      <c r="D140" s="1"/>
      <c r="E140" s="1"/>
      <c r="H140" s="1"/>
      <c r="I140" s="1"/>
      <c r="J140" s="1"/>
      <c r="K140" s="1"/>
    </row>
    <row r="141" spans="1:11" ht="15" customHeight="1">
      <c r="A141" s="1"/>
      <c r="B141" s="1"/>
      <c r="C141" s="1"/>
      <c r="D141" s="1"/>
      <c r="E141" s="1"/>
      <c r="H141" s="1"/>
      <c r="I141" s="1"/>
      <c r="J141" s="1"/>
      <c r="K141" s="1"/>
    </row>
    <row r="142" spans="1:11" ht="15" customHeight="1">
      <c r="A142" s="1"/>
      <c r="B142" s="1"/>
      <c r="C142" s="1"/>
      <c r="D142" s="1"/>
      <c r="E142" s="1"/>
      <c r="H142" s="1"/>
      <c r="I142" s="1"/>
      <c r="J142" s="1"/>
      <c r="K142" s="1"/>
    </row>
    <row r="143" spans="1:11" ht="15" customHeight="1">
      <c r="A143" s="1"/>
      <c r="B143" s="1"/>
      <c r="C143" s="1"/>
      <c r="D143" s="1"/>
      <c r="E143" s="1"/>
      <c r="H143" s="1"/>
      <c r="I143" s="1"/>
      <c r="J143" s="1"/>
      <c r="K143" s="1"/>
    </row>
    <row r="144" spans="1:11" ht="15" customHeight="1">
      <c r="A144" s="1"/>
      <c r="B144" s="1"/>
      <c r="C144" s="1"/>
      <c r="D144" s="1"/>
      <c r="E144" s="1"/>
      <c r="H144" s="1"/>
      <c r="I144" s="1"/>
      <c r="J144" s="1"/>
      <c r="K144" s="1"/>
    </row>
    <row r="145" spans="1:11" ht="15" customHeight="1">
      <c r="A145" s="1"/>
      <c r="B145" s="1"/>
      <c r="C145" s="1"/>
      <c r="D145" s="1"/>
      <c r="E145" s="1"/>
      <c r="H145" s="1"/>
      <c r="I145" s="1"/>
      <c r="J145" s="1"/>
      <c r="K145" s="1"/>
    </row>
    <row r="146" spans="1:11" ht="15" customHeight="1">
      <c r="A146" s="1"/>
      <c r="B146" s="1"/>
      <c r="C146" s="1"/>
      <c r="D146" s="1"/>
      <c r="E146" s="1"/>
      <c r="H146" s="1"/>
      <c r="I146" s="1"/>
      <c r="J146" s="1"/>
      <c r="K146" s="1"/>
    </row>
    <row r="147" spans="1:11" ht="15" customHeight="1">
      <c r="A147" s="1"/>
      <c r="B147" s="1"/>
      <c r="C147" s="1"/>
      <c r="D147" s="1"/>
      <c r="E147" s="1"/>
      <c r="H147" s="1"/>
      <c r="I147" s="1"/>
      <c r="J147" s="1"/>
      <c r="K147" s="1"/>
    </row>
    <row r="148" spans="1:11" ht="15" customHeight="1">
      <c r="A148" s="1"/>
      <c r="B148" s="1"/>
      <c r="C148" s="1"/>
      <c r="D148" s="1"/>
      <c r="E148" s="1"/>
      <c r="H148" s="1"/>
      <c r="I148" s="1"/>
      <c r="J148" s="1"/>
      <c r="K148" s="1"/>
    </row>
    <row r="149" spans="1:11" ht="15" customHeight="1">
      <c r="A149" s="1"/>
      <c r="B149" s="1"/>
      <c r="C149" s="1"/>
      <c r="D149" s="1"/>
      <c r="E149" s="1"/>
      <c r="H149" s="1"/>
      <c r="I149" s="1"/>
      <c r="J149" s="1"/>
      <c r="K149" s="1"/>
    </row>
    <row r="150" spans="1:11" ht="15" customHeight="1">
      <c r="A150" s="1"/>
      <c r="B150" s="1"/>
      <c r="C150" s="1"/>
      <c r="D150" s="1"/>
      <c r="E150" s="1"/>
      <c r="H150" s="1"/>
      <c r="I150" s="1"/>
      <c r="J150" s="1"/>
      <c r="K150" s="1"/>
    </row>
    <row r="151" spans="1:11" ht="15" customHeight="1">
      <c r="A151" s="1"/>
      <c r="B151" s="1"/>
      <c r="C151" s="1"/>
      <c r="D151" s="1"/>
      <c r="E151" s="1"/>
      <c r="H151" s="1"/>
      <c r="I151" s="1"/>
      <c r="J151" s="1"/>
      <c r="K151" s="1"/>
    </row>
    <row r="152" spans="1:11" ht="15" customHeight="1">
      <c r="A152" s="1"/>
      <c r="B152" s="1"/>
      <c r="C152" s="1"/>
      <c r="D152" s="1"/>
      <c r="E152" s="1"/>
      <c r="H152" s="1"/>
      <c r="I152" s="1"/>
      <c r="J152" s="1"/>
      <c r="K152" s="1"/>
    </row>
    <row r="153" spans="1:11" ht="15" customHeight="1">
      <c r="A153" s="1"/>
      <c r="B153" s="1"/>
      <c r="C153" s="1"/>
      <c r="D153" s="1"/>
      <c r="E153" s="1"/>
      <c r="H153" s="1"/>
      <c r="I153" s="1"/>
      <c r="J153" s="1"/>
      <c r="K153" s="1"/>
    </row>
    <row r="154" spans="1:11" ht="15" customHeight="1">
      <c r="A154" s="1"/>
      <c r="B154" s="1"/>
      <c r="C154" s="1"/>
      <c r="D154" s="1"/>
      <c r="E154" s="1"/>
      <c r="H154" s="1"/>
      <c r="I154" s="1"/>
      <c r="J154" s="1"/>
      <c r="K154" s="1"/>
    </row>
    <row r="155" spans="1:11" ht="15" customHeight="1">
      <c r="A155" s="1"/>
      <c r="B155" s="1"/>
      <c r="C155" s="1"/>
      <c r="D155" s="1"/>
      <c r="E155" s="1"/>
      <c r="H155" s="1"/>
      <c r="I155" s="1"/>
      <c r="J155" s="1"/>
      <c r="K155" s="1"/>
    </row>
    <row r="156" spans="1:11" ht="15" customHeight="1">
      <c r="A156" s="1"/>
      <c r="B156" s="1"/>
      <c r="C156" s="1"/>
      <c r="D156" s="1"/>
      <c r="E156" s="1"/>
      <c r="H156" s="1"/>
      <c r="I156" s="1"/>
      <c r="J156" s="1"/>
      <c r="K156" s="1"/>
    </row>
    <row r="157" spans="1:11" ht="15" customHeight="1">
      <c r="A157" s="1"/>
      <c r="B157" s="1"/>
      <c r="C157" s="1"/>
      <c r="D157" s="1"/>
      <c r="E157" s="1"/>
      <c r="H157" s="1"/>
      <c r="I157" s="1"/>
      <c r="J157" s="1"/>
      <c r="K157" s="1"/>
    </row>
    <row r="158" spans="1:11" ht="15" customHeight="1">
      <c r="A158" s="1"/>
      <c r="B158" s="1"/>
      <c r="C158" s="1"/>
      <c r="D158" s="1"/>
      <c r="E158" s="1"/>
      <c r="H158" s="1"/>
      <c r="I158" s="1"/>
      <c r="J158" s="1"/>
      <c r="K158" s="1"/>
    </row>
    <row r="159" spans="1:11" ht="15" customHeight="1">
      <c r="A159" s="1"/>
      <c r="B159" s="1"/>
      <c r="C159" s="1"/>
      <c r="D159" s="1"/>
      <c r="E159" s="1"/>
      <c r="H159" s="1"/>
      <c r="I159" s="1"/>
      <c r="J159" s="1"/>
      <c r="K159" s="1"/>
    </row>
    <row r="160" spans="1:11" ht="15" customHeight="1">
      <c r="A160" s="1"/>
      <c r="B160" s="1"/>
      <c r="C160" s="1"/>
      <c r="D160" s="1"/>
      <c r="E160" s="1"/>
      <c r="H160" s="1"/>
      <c r="I160" s="1"/>
      <c r="J160" s="1"/>
      <c r="K160" s="1"/>
    </row>
    <row r="161" spans="1:11" ht="15" customHeight="1">
      <c r="A161" s="1"/>
      <c r="B161" s="1"/>
      <c r="C161" s="1"/>
      <c r="D161" s="1"/>
      <c r="E161" s="1"/>
      <c r="H161" s="1"/>
      <c r="I161" s="1"/>
      <c r="J161" s="1"/>
      <c r="K161" s="1"/>
    </row>
    <row r="162" spans="1:11" ht="15" customHeight="1">
      <c r="A162" s="1"/>
      <c r="B162" s="1"/>
      <c r="C162" s="1"/>
      <c r="D162" s="1"/>
      <c r="E162" s="1"/>
      <c r="H162" s="1"/>
      <c r="I162" s="1"/>
      <c r="J162" s="1"/>
      <c r="K162" s="1"/>
    </row>
    <row r="163" spans="1:11" ht="15" customHeight="1">
      <c r="A163" s="1"/>
      <c r="B163" s="1"/>
      <c r="C163" s="1"/>
      <c r="D163" s="1"/>
      <c r="E163" s="1"/>
      <c r="H163" s="1"/>
      <c r="I163" s="1"/>
      <c r="J163" s="1"/>
      <c r="K163" s="1"/>
    </row>
    <row r="164" spans="1:11" ht="15" customHeight="1">
      <c r="A164" s="1"/>
      <c r="B164" s="1"/>
      <c r="C164" s="1"/>
      <c r="D164" s="1"/>
      <c r="E164" s="1"/>
      <c r="H164" s="1"/>
      <c r="I164" s="1"/>
      <c r="J164" s="1"/>
      <c r="K164" s="1"/>
    </row>
    <row r="165" spans="1:11" ht="15" customHeight="1">
      <c r="A165" s="1"/>
      <c r="B165" s="1"/>
      <c r="C165" s="1"/>
      <c r="D165" s="1"/>
      <c r="E165" s="1"/>
      <c r="H165" s="1"/>
      <c r="I165" s="1"/>
      <c r="J165" s="1"/>
      <c r="K165" s="1"/>
    </row>
    <row r="166" spans="1:11" ht="15" customHeight="1">
      <c r="A166" s="1"/>
      <c r="B166" s="1"/>
      <c r="C166" s="1"/>
      <c r="D166" s="1"/>
      <c r="E166" s="1"/>
      <c r="H166" s="1"/>
      <c r="I166" s="1"/>
      <c r="J166" s="1"/>
      <c r="K166" s="1"/>
    </row>
    <row r="167" spans="1:11" ht="15" customHeight="1">
      <c r="A167" s="1"/>
      <c r="B167" s="1"/>
      <c r="C167" s="1"/>
      <c r="D167" s="1"/>
      <c r="E167" s="1"/>
      <c r="H167" s="1"/>
      <c r="I167" s="1"/>
      <c r="J167" s="1"/>
      <c r="K167" s="1"/>
    </row>
    <row r="168" spans="1:11" ht="15" customHeight="1">
      <c r="A168" s="1"/>
      <c r="B168" s="1"/>
      <c r="C168" s="1"/>
      <c r="D168" s="1"/>
      <c r="E168" s="1"/>
      <c r="H168" s="1"/>
      <c r="I168" s="1"/>
      <c r="J168" s="1"/>
      <c r="K168" s="1"/>
    </row>
    <row r="169" spans="1:11" ht="15" customHeight="1">
      <c r="A169" s="1"/>
      <c r="B169" s="1"/>
      <c r="C169" s="1"/>
      <c r="D169" s="1"/>
      <c r="E169" s="1"/>
      <c r="H169" s="1"/>
      <c r="I169" s="1"/>
      <c r="J169" s="1"/>
      <c r="K169" s="1"/>
    </row>
    <row r="170" spans="1:11" ht="15" customHeight="1">
      <c r="A170" s="1"/>
      <c r="B170" s="1"/>
      <c r="C170" s="1"/>
      <c r="D170" s="1"/>
      <c r="E170" s="1"/>
      <c r="H170" s="1"/>
      <c r="I170" s="1"/>
      <c r="J170" s="1"/>
      <c r="K170" s="1"/>
    </row>
    <row r="171" spans="1:11" ht="15" customHeight="1">
      <c r="A171" s="1"/>
      <c r="B171" s="1"/>
      <c r="C171" s="1"/>
      <c r="D171" s="1"/>
      <c r="E171" s="1"/>
      <c r="H171" s="1"/>
      <c r="I171" s="1"/>
      <c r="J171" s="1"/>
      <c r="K171" s="1"/>
    </row>
    <row r="172" spans="1:11" ht="15" customHeight="1">
      <c r="A172" s="1"/>
      <c r="B172" s="1"/>
      <c r="C172" s="1"/>
      <c r="D172" s="1"/>
      <c r="E172" s="1"/>
      <c r="H172" s="1"/>
      <c r="I172" s="1"/>
      <c r="J172" s="1"/>
      <c r="K172" s="1"/>
    </row>
    <row r="173" spans="1:11" ht="15" customHeight="1">
      <c r="A173" s="1"/>
      <c r="B173" s="1"/>
      <c r="C173" s="1"/>
      <c r="D173" s="1"/>
      <c r="E173" s="1"/>
      <c r="H173" s="1"/>
      <c r="I173" s="1"/>
      <c r="J173" s="1"/>
      <c r="K173" s="1"/>
    </row>
    <row r="174" spans="1:11" ht="15" customHeight="1">
      <c r="A174" s="1"/>
      <c r="B174" s="1"/>
      <c r="C174" s="1"/>
      <c r="D174" s="1"/>
      <c r="E174" s="1"/>
      <c r="H174" s="1"/>
      <c r="I174" s="1"/>
      <c r="J174" s="1"/>
      <c r="K174" s="1"/>
    </row>
    <row r="175" spans="1:11" ht="15" customHeight="1">
      <c r="A175" s="1"/>
      <c r="B175" s="1"/>
      <c r="C175" s="1"/>
      <c r="D175" s="1"/>
      <c r="E175" s="1"/>
      <c r="H175" s="1"/>
      <c r="I175" s="1"/>
      <c r="J175" s="1"/>
      <c r="K175" s="1"/>
    </row>
    <row r="176" spans="1:11" ht="15" customHeight="1">
      <c r="A176" s="1"/>
      <c r="B176" s="1"/>
      <c r="C176" s="1"/>
      <c r="D176" s="1"/>
      <c r="E176" s="1"/>
      <c r="H176" s="1"/>
      <c r="I176" s="1"/>
      <c r="J176" s="1"/>
      <c r="K176" s="1"/>
    </row>
    <row r="177" spans="1:11" ht="15" customHeight="1">
      <c r="A177" s="1"/>
      <c r="B177" s="1"/>
      <c r="C177" s="1"/>
      <c r="D177" s="1"/>
      <c r="E177" s="1"/>
      <c r="H177" s="1"/>
      <c r="I177" s="1"/>
      <c r="J177" s="1"/>
      <c r="K177" s="1"/>
    </row>
    <row r="178" spans="1:11" ht="15" customHeight="1">
      <c r="A178" s="1"/>
      <c r="B178" s="1"/>
      <c r="C178" s="1"/>
      <c r="D178" s="1"/>
      <c r="E178" s="1"/>
      <c r="H178" s="1"/>
      <c r="I178" s="1"/>
      <c r="J178" s="1"/>
      <c r="K178" s="1"/>
    </row>
    <row r="179" spans="1:11" ht="15" customHeight="1">
      <c r="A179" s="1"/>
      <c r="B179" s="1"/>
      <c r="C179" s="1"/>
      <c r="D179" s="1"/>
      <c r="E179" s="1"/>
      <c r="H179" s="1"/>
      <c r="I179" s="1"/>
      <c r="J179" s="1"/>
      <c r="K179" s="1"/>
    </row>
    <row r="180" spans="1:11" ht="15" customHeight="1">
      <c r="A180" s="1"/>
      <c r="B180" s="1"/>
      <c r="C180" s="1"/>
      <c r="D180" s="1"/>
      <c r="E180" s="1"/>
      <c r="H180" s="1"/>
      <c r="I180" s="1"/>
      <c r="J180" s="1"/>
      <c r="K180" s="1"/>
    </row>
    <row r="181" spans="1:11" ht="15" customHeight="1">
      <c r="A181" s="1"/>
      <c r="B181" s="1"/>
      <c r="C181" s="1"/>
      <c r="D181" s="1"/>
      <c r="E181" s="1"/>
      <c r="H181" s="1"/>
      <c r="I181" s="1"/>
      <c r="J181" s="1"/>
      <c r="K181" s="1"/>
    </row>
    <row r="182" spans="1:11" ht="15" customHeight="1">
      <c r="A182" s="1"/>
      <c r="B182" s="1"/>
      <c r="C182" s="1"/>
      <c r="D182" s="1"/>
      <c r="E182" s="1"/>
      <c r="H182" s="1"/>
      <c r="I182" s="1"/>
      <c r="J182" s="1"/>
      <c r="K182" s="1"/>
    </row>
    <row r="183" spans="1:11" ht="15" customHeight="1">
      <c r="A183" s="1"/>
      <c r="B183" s="1"/>
      <c r="C183" s="1"/>
      <c r="D183" s="1"/>
      <c r="E183" s="1"/>
      <c r="H183" s="1"/>
      <c r="I183" s="1"/>
      <c r="J183" s="1"/>
      <c r="K183" s="1"/>
    </row>
    <row r="184" spans="1:11" ht="15" customHeight="1">
      <c r="A184" s="1"/>
      <c r="B184" s="1"/>
      <c r="C184" s="1"/>
      <c r="D184" s="1"/>
      <c r="E184" s="1"/>
      <c r="H184" s="1"/>
      <c r="I184" s="1"/>
      <c r="J184" s="1"/>
      <c r="K184" s="1"/>
    </row>
    <row r="185" spans="1:11" ht="15" customHeight="1">
      <c r="A185" s="1"/>
      <c r="B185" s="1"/>
      <c r="C185" s="1"/>
      <c r="D185" s="1"/>
      <c r="E185" s="1"/>
      <c r="H185" s="1"/>
      <c r="I185" s="1"/>
      <c r="J185" s="1"/>
      <c r="K185" s="1"/>
    </row>
    <row r="186" spans="1:11" ht="15" customHeight="1">
      <c r="A186" s="1"/>
      <c r="B186" s="1"/>
      <c r="C186" s="1"/>
      <c r="D186" s="1"/>
      <c r="E186" s="1"/>
      <c r="H186" s="1"/>
      <c r="I186" s="1"/>
      <c r="J186" s="1"/>
      <c r="K186" s="1"/>
    </row>
    <row r="187" spans="1:11" ht="15" customHeight="1">
      <c r="A187" s="1"/>
      <c r="B187" s="1"/>
      <c r="C187" s="1"/>
      <c r="D187" s="1"/>
      <c r="E187" s="1"/>
      <c r="H187" s="1"/>
      <c r="I187" s="1"/>
      <c r="J187" s="1"/>
      <c r="K187" s="1"/>
    </row>
    <row r="188" spans="1:11" ht="15" customHeight="1">
      <c r="A188" s="1"/>
      <c r="B188" s="1"/>
      <c r="C188" s="1"/>
      <c r="D188" s="1"/>
      <c r="E188" s="1"/>
      <c r="H188" s="1"/>
      <c r="I188" s="1"/>
      <c r="J188" s="1"/>
      <c r="K188" s="1"/>
    </row>
    <row r="189" spans="1:11" ht="15" customHeight="1">
      <c r="A189" s="1"/>
      <c r="B189" s="1"/>
      <c r="C189" s="1"/>
      <c r="D189" s="1"/>
      <c r="E189" s="1"/>
      <c r="H189" s="1"/>
      <c r="I189" s="1"/>
      <c r="J189" s="1"/>
      <c r="K189" s="1"/>
    </row>
    <row r="190" spans="1:11" ht="15" customHeight="1">
      <c r="A190" s="1"/>
      <c r="B190" s="1"/>
      <c r="C190" s="1"/>
      <c r="D190" s="1"/>
      <c r="E190" s="1"/>
      <c r="H190" s="1"/>
      <c r="I190" s="1"/>
      <c r="J190" s="1"/>
      <c r="K190" s="1"/>
    </row>
  </sheetData>
  <sheetProtection password="8805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showRowColHeaders="0" workbookViewId="0">
      <selection activeCell="A26" sqref="A26:XFD1048576"/>
    </sheetView>
  </sheetViews>
  <sheetFormatPr defaultColWidth="0" defaultRowHeight="15" zeroHeight="1"/>
  <cols>
    <col min="1" max="11" width="9.140625" customWidth="1"/>
    <col min="12" max="12" width="9.5703125" customWidth="1"/>
    <col min="13" max="16384" width="9.140625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</sheetData>
  <sheetProtection password="8805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72"/>
  <sheetViews>
    <sheetView showGridLines="0" showRowColHeaders="0" tabSelected="1" workbookViewId="0">
      <selection activeCell="D17" sqref="D17"/>
    </sheetView>
  </sheetViews>
  <sheetFormatPr defaultColWidth="0" defaultRowHeight="14.25" zeroHeight="1"/>
  <cols>
    <col min="1" max="1" width="4" style="9" customWidth="1"/>
    <col min="2" max="2" width="9" style="9" customWidth="1"/>
    <col min="3" max="3" width="24.85546875" style="9" customWidth="1"/>
    <col min="4" max="4" width="13.42578125" style="9" customWidth="1"/>
    <col min="5" max="5" width="12.42578125" style="9" customWidth="1"/>
    <col min="6" max="6" width="14.42578125" style="9" customWidth="1"/>
    <col min="7" max="7" width="9.5703125" style="9" customWidth="1"/>
    <col min="8" max="16" width="9" style="9" customWidth="1"/>
    <col min="17" max="17" width="1.28515625" style="9" customWidth="1"/>
    <col min="18" max="39" width="9" style="9" customWidth="1"/>
    <col min="40" max="16384" width="9" style="9" hidden="1"/>
  </cols>
  <sheetData>
    <row r="1" spans="1:39" s="6" customFormat="1" ht="15.75">
      <c r="A1" s="2" t="s">
        <v>110</v>
      </c>
      <c r="B1" s="2"/>
      <c r="C1" s="2"/>
      <c r="D1" s="2"/>
      <c r="E1" s="2"/>
      <c r="F1" s="2"/>
      <c r="G1" s="2"/>
      <c r="H1" s="2"/>
      <c r="I1" s="4" t="s">
        <v>111</v>
      </c>
      <c r="J1" s="2"/>
      <c r="K1" s="2"/>
      <c r="L1" s="4" t="s">
        <v>112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8" customFormat="1" ht="15.75">
      <c r="A2" s="3"/>
      <c r="B2" s="3"/>
      <c r="C2" s="3"/>
      <c r="D2" s="3"/>
      <c r="E2" s="3"/>
      <c r="F2" s="3"/>
      <c r="G2" s="3"/>
      <c r="H2" s="3"/>
      <c r="I2" s="7"/>
      <c r="J2" s="3"/>
      <c r="K2" s="3"/>
      <c r="L2" s="7"/>
      <c r="M2" s="3"/>
      <c r="N2" s="3"/>
      <c r="O2" s="3"/>
      <c r="P2" s="3"/>
      <c r="Q2" s="3"/>
    </row>
    <row r="3" spans="1:39" s="8" customFormat="1" ht="15.75">
      <c r="A3" s="3"/>
      <c r="B3" s="3"/>
      <c r="C3" s="3"/>
      <c r="D3" s="3"/>
      <c r="E3" s="3"/>
      <c r="F3" s="3"/>
      <c r="G3" s="3"/>
      <c r="H3" s="3"/>
      <c r="I3" s="7"/>
      <c r="J3" s="3"/>
      <c r="K3" s="3"/>
      <c r="L3" s="7"/>
      <c r="M3" s="3"/>
      <c r="N3" s="3"/>
      <c r="O3" s="3"/>
      <c r="P3" s="3"/>
      <c r="Q3" s="3"/>
    </row>
    <row r="4" spans="1:39" s="8" customFormat="1" ht="15.75">
      <c r="A4" s="3"/>
      <c r="B4" s="3"/>
      <c r="C4" s="3"/>
      <c r="D4" s="3"/>
      <c r="E4" s="3"/>
      <c r="F4" s="3"/>
      <c r="G4" s="49"/>
      <c r="H4" s="3"/>
      <c r="I4" s="7"/>
      <c r="J4" s="3"/>
      <c r="K4" s="3"/>
      <c r="L4" s="7"/>
      <c r="M4" s="3"/>
      <c r="N4" s="3"/>
      <c r="O4" s="3"/>
      <c r="P4" s="3"/>
      <c r="Q4" s="3"/>
    </row>
    <row r="5" spans="1:39" s="8" customFormat="1" ht="15.75">
      <c r="A5" s="3"/>
      <c r="B5" s="3"/>
      <c r="C5" s="3"/>
      <c r="D5" s="3"/>
      <c r="E5" s="3"/>
      <c r="F5" s="3"/>
      <c r="G5" s="49"/>
      <c r="H5" s="3"/>
      <c r="I5" s="7"/>
      <c r="J5" s="3"/>
      <c r="K5" s="3"/>
      <c r="L5" s="7"/>
      <c r="M5" s="3"/>
      <c r="N5" s="3"/>
      <c r="O5" s="3"/>
      <c r="P5" s="3"/>
      <c r="Q5" s="3"/>
    </row>
    <row r="6" spans="1:39" s="8" customFormat="1" ht="15.75">
      <c r="A6" s="3"/>
      <c r="B6" s="3"/>
      <c r="C6" s="3"/>
      <c r="D6" s="3"/>
      <c r="E6" s="3"/>
      <c r="F6" s="3"/>
      <c r="G6" s="49"/>
      <c r="H6" s="3"/>
      <c r="I6" s="7"/>
      <c r="J6" s="3"/>
      <c r="K6" s="3"/>
      <c r="L6" s="7"/>
      <c r="M6" s="3"/>
      <c r="N6" s="3"/>
      <c r="O6" s="3"/>
      <c r="P6" s="3"/>
      <c r="Q6" s="3"/>
    </row>
    <row r="7" spans="1:39"/>
    <row r="8" spans="1:39" ht="27.75">
      <c r="C8" s="5"/>
      <c r="D8" s="5"/>
      <c r="E8" s="50" t="s">
        <v>114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39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39" ht="15" thickBot="1"/>
    <row r="11" spans="1:39">
      <c r="A11" s="10"/>
      <c r="B11" s="11"/>
      <c r="C11" s="12"/>
      <c r="D11" s="12"/>
      <c r="E11" s="12"/>
      <c r="F11" s="12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39">
      <c r="A12" s="10"/>
      <c r="B12" s="15"/>
      <c r="C12" s="16"/>
      <c r="D12" s="16"/>
      <c r="E12" s="16"/>
      <c r="F12" s="16"/>
      <c r="G12" s="17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39">
      <c r="A13" s="10"/>
      <c r="B13" s="15" t="s">
        <v>92</v>
      </c>
      <c r="C13" s="18"/>
      <c r="D13" s="18"/>
      <c r="E13" s="16"/>
      <c r="F13" s="16"/>
      <c r="G13" s="17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39">
      <c r="A14" s="10"/>
      <c r="B14" s="15"/>
      <c r="C14" s="16"/>
      <c r="D14" s="16"/>
      <c r="E14" s="16"/>
      <c r="F14" s="16"/>
      <c r="G14" s="17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39">
      <c r="A15" s="10"/>
      <c r="B15" s="15"/>
      <c r="C15" s="16"/>
      <c r="D15" s="16"/>
      <c r="E15" s="16"/>
      <c r="F15" s="16"/>
      <c r="G15" s="17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39" ht="15" thickBot="1">
      <c r="A16" s="10"/>
      <c r="B16" s="15"/>
      <c r="C16" s="16"/>
      <c r="D16" s="19" t="s">
        <v>2</v>
      </c>
      <c r="E16" s="19"/>
      <c r="F16" s="19" t="s">
        <v>106</v>
      </c>
      <c r="G16" s="17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39" ht="15" thickBot="1">
      <c r="A17" s="10"/>
      <c r="B17" s="15" t="s">
        <v>91</v>
      </c>
      <c r="C17" s="16"/>
      <c r="D17" s="20">
        <f>VLOOKUP(Decision,evebit!$K$4:$M$93,3)</f>
        <v>15.66</v>
      </c>
      <c r="E17" s="16"/>
      <c r="F17" s="20">
        <f>VLOOKUP(Decision,evebit!$K$4:$M$93,2)</f>
        <v>16.610275120739125</v>
      </c>
      <c r="G17" s="17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39" ht="15" thickBot="1">
      <c r="A18" s="10"/>
      <c r="B18" s="15"/>
      <c r="C18" s="16"/>
      <c r="D18" s="16"/>
      <c r="E18" s="16"/>
      <c r="F18" s="16"/>
      <c r="G18" s="17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39" ht="15" thickBot="1">
      <c r="A19" s="10"/>
      <c r="B19" s="15" t="s">
        <v>117</v>
      </c>
      <c r="C19" s="16"/>
      <c r="D19" s="16"/>
      <c r="E19" s="16"/>
      <c r="F19" s="21">
        <v>3930</v>
      </c>
      <c r="G19" s="17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39" ht="15" thickBot="1">
      <c r="A20" s="10"/>
      <c r="B20" s="15"/>
      <c r="C20" s="16"/>
      <c r="D20" s="16"/>
      <c r="E20" s="16"/>
      <c r="F20" s="16"/>
      <c r="G20" s="17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39" ht="15" thickBot="1">
      <c r="A21" s="10"/>
      <c r="B21" s="15" t="s">
        <v>102</v>
      </c>
      <c r="C21" s="16"/>
      <c r="D21" s="16"/>
      <c r="E21" s="16"/>
      <c r="F21" s="22">
        <v>3</v>
      </c>
      <c r="G21" s="17" t="s">
        <v>103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39" ht="15" thickBot="1">
      <c r="A22" s="10"/>
      <c r="B22" s="15"/>
      <c r="C22" s="16"/>
      <c r="D22" s="16"/>
      <c r="E22" s="16"/>
      <c r="F22" s="19"/>
      <c r="G22" s="17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 ht="15" thickBot="1">
      <c r="A23" s="10"/>
      <c r="B23" s="15" t="s">
        <v>104</v>
      </c>
      <c r="C23" s="16"/>
      <c r="D23" s="16"/>
      <c r="E23" s="16"/>
      <c r="F23" s="22">
        <v>70</v>
      </c>
      <c r="G23" s="23" t="s">
        <v>98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ht="15" thickBot="1">
      <c r="A24" s="10"/>
      <c r="B24" s="15"/>
      <c r="C24" s="16"/>
      <c r="D24" s="16"/>
      <c r="E24" s="16"/>
      <c r="F24" s="16"/>
      <c r="G24" s="17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ht="15" thickBot="1">
      <c r="A25" s="10"/>
      <c r="B25" s="15" t="s">
        <v>118</v>
      </c>
      <c r="C25" s="16"/>
      <c r="D25" s="16"/>
      <c r="E25" s="16"/>
      <c r="F25" s="24">
        <f>$F$19/(1+$F$23/100)^$F$21</f>
        <v>799.91858335029519</v>
      </c>
      <c r="G25" s="17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ht="15" thickBot="1">
      <c r="A26" s="10"/>
      <c r="B26" s="15"/>
      <c r="C26" s="16"/>
      <c r="D26" s="16"/>
      <c r="E26" s="16"/>
      <c r="F26" s="16"/>
      <c r="G26" s="17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39" ht="15" thickBot="1">
      <c r="A27" s="10"/>
      <c r="B27" s="15" t="s">
        <v>93</v>
      </c>
      <c r="C27" s="16"/>
      <c r="D27" s="24">
        <f>MAX($D$17*$F$25,0)</f>
        <v>12526.725015265623</v>
      </c>
      <c r="E27" s="16"/>
      <c r="F27" s="24">
        <f>MAX($F$17*$F$25,0)</f>
        <v>13286.867743640294</v>
      </c>
      <c r="G27" s="17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39" ht="15" thickBot="1">
      <c r="A28" s="10"/>
      <c r="B28" s="15"/>
      <c r="C28" s="16"/>
      <c r="D28" s="16"/>
      <c r="E28" s="16"/>
      <c r="F28" s="16"/>
      <c r="G28" s="1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ht="15.75" thickBot="1">
      <c r="A29" s="10"/>
      <c r="B29" s="15" t="s">
        <v>94</v>
      </c>
      <c r="C29" s="16"/>
      <c r="D29" s="16"/>
      <c r="E29" s="25" t="s">
        <v>100</v>
      </c>
      <c r="F29" s="21">
        <v>857</v>
      </c>
      <c r="G29" s="26" t="s">
        <v>99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ht="15" thickBot="1">
      <c r="A30" s="10"/>
      <c r="B30" s="15"/>
      <c r="C30" s="16"/>
      <c r="D30" s="16"/>
      <c r="E30" s="16"/>
      <c r="F30" s="19"/>
      <c r="G30" s="17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ht="15" thickBot="1">
      <c r="A31" s="10"/>
      <c r="B31" s="15" t="s">
        <v>95</v>
      </c>
      <c r="C31" s="16"/>
      <c r="D31" s="16"/>
      <c r="E31" s="16"/>
      <c r="F31" s="21">
        <v>300</v>
      </c>
      <c r="G31" s="17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ht="15" thickBot="1">
      <c r="A32" s="10"/>
      <c r="B32" s="15"/>
      <c r="C32" s="16"/>
      <c r="D32" s="16"/>
      <c r="E32" s="16"/>
      <c r="F32" s="16"/>
      <c r="G32" s="17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1:39" ht="16.5" thickBot="1">
      <c r="A33" s="10"/>
      <c r="B33" s="27" t="s">
        <v>96</v>
      </c>
      <c r="C33" s="16"/>
      <c r="D33" s="24">
        <f>MAX($D$27-$F$29+$F$31,0)</f>
        <v>11969.725015265623</v>
      </c>
      <c r="E33" s="28" t="s">
        <v>105</v>
      </c>
      <c r="F33" s="24">
        <f>MAX($F$27-$F$29+$F$31,0)</f>
        <v>12729.867743640294</v>
      </c>
      <c r="G33" s="29" t="s">
        <v>105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39" ht="15" thickBot="1">
      <c r="A34" s="10"/>
      <c r="B34" s="15"/>
      <c r="C34" s="16"/>
      <c r="D34" s="16"/>
      <c r="E34" s="16"/>
      <c r="F34" s="16"/>
      <c r="G34" s="17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1:39" ht="15" thickBot="1">
      <c r="A35" s="10"/>
      <c r="B35" s="15" t="s">
        <v>97</v>
      </c>
      <c r="C35" s="16"/>
      <c r="D35" s="16"/>
      <c r="E35" s="16"/>
      <c r="F35" s="22">
        <v>20</v>
      </c>
      <c r="G35" s="23" t="s">
        <v>98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 ht="15" thickBot="1">
      <c r="A36" s="10"/>
      <c r="B36" s="15"/>
      <c r="C36" s="16"/>
      <c r="D36" s="16"/>
      <c r="E36" s="16"/>
      <c r="F36" s="16"/>
      <c r="G36" s="17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</row>
    <row r="37" spans="1:39" ht="16.5" thickBot="1">
      <c r="A37" s="10"/>
      <c r="B37" s="27" t="s">
        <v>101</v>
      </c>
      <c r="C37" s="16"/>
      <c r="D37" s="24">
        <f>MAX($D$33*(1-$F$35/100),0)</f>
        <v>9575.7800122124991</v>
      </c>
      <c r="E37" s="28" t="s">
        <v>105</v>
      </c>
      <c r="F37" s="24">
        <f>MAX($F$33*(1-$F$35/100),0)</f>
        <v>10183.894194912236</v>
      </c>
      <c r="G37" s="29" t="s">
        <v>105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 ht="15" thickBot="1">
      <c r="A38" s="10"/>
      <c r="B38" s="15"/>
      <c r="C38" s="16"/>
      <c r="D38" s="16"/>
      <c r="E38" s="16"/>
      <c r="F38" s="16"/>
      <c r="G38" s="17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39" ht="16.5" thickBot="1">
      <c r="A39" s="10"/>
      <c r="B39" s="30" t="s">
        <v>113</v>
      </c>
      <c r="C39" s="16"/>
      <c r="D39" s="16"/>
      <c r="E39" s="24">
        <f>AVERAGE($D$37,$F$37)</f>
        <v>9879.8371035623677</v>
      </c>
      <c r="F39" s="28" t="s">
        <v>105</v>
      </c>
      <c r="G39" s="17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ht="15" thickBot="1">
      <c r="A40" s="10"/>
      <c r="B40" s="31"/>
      <c r="C40" s="32"/>
      <c r="D40" s="32"/>
      <c r="E40" s="32"/>
      <c r="F40" s="32"/>
      <c r="G40" s="33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39">
      <c r="A41" s="10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1:39"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</row>
    <row r="44" spans="1:39"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1:39"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1:39" ht="10.5" customHeight="1"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:39" ht="6" customHeight="1"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1:39"/>
    <row r="52" spans="1:39" s="6" customFormat="1" ht="15.75">
      <c r="A52" s="2" t="s">
        <v>110</v>
      </c>
      <c r="B52" s="2"/>
      <c r="C52" s="2"/>
      <c r="D52" s="2"/>
      <c r="E52" s="2"/>
      <c r="F52" s="2"/>
      <c r="G52" s="2"/>
      <c r="H52" s="2"/>
      <c r="I52" s="4" t="s">
        <v>111</v>
      </c>
      <c r="J52" s="2"/>
      <c r="K52" s="2"/>
      <c r="L52" s="4" t="s">
        <v>112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idden="1"/>
    <row r="54" spans="1:39" hidden="1"/>
    <row r="55" spans="1:39" hidden="1"/>
    <row r="56" spans="1:39" hidden="1"/>
    <row r="57" spans="1:39" hidden="1"/>
    <row r="58" spans="1:39" hidden="1"/>
    <row r="59" spans="1:39" hidden="1"/>
    <row r="60" spans="1:39" hidden="1"/>
    <row r="61" spans="1:39" hidden="1"/>
    <row r="62" spans="1:39" hidden="1"/>
    <row r="63" spans="1:39" hidden="1"/>
    <row r="64" spans="1:39" hidden="1"/>
    <row r="65" hidden="1"/>
    <row r="66" hidden="1"/>
    <row r="67" hidden="1"/>
    <row r="68" hidden="1"/>
    <row r="69" hidden="1"/>
    <row r="70" hidden="1"/>
    <row r="71" hidden="1"/>
    <row r="72" hidden="1"/>
  </sheetData>
  <sheetProtection password="8805" sheet="1" objects="1" scenarios="1"/>
  <mergeCells count="1">
    <mergeCell ref="E8:Q8"/>
  </mergeCells>
  <hyperlinks>
    <hyperlink ref="I1" r:id="rId1"/>
    <hyperlink ref="L1" r:id="rId2"/>
    <hyperlink ref="I52" r:id="rId3"/>
    <hyperlink ref="L52" r:id="rId4"/>
  </hyperlinks>
  <pageMargins left="0.7" right="0.7" top="0.75" bottom="0.75" header="0.3" footer="0.3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7" name="Drop Down 2">
              <controlPr defaultSize="0" autoLine="0" autoPict="0">
                <anchor moveWithCells="1" sizeWithCells="1">
                  <from>
                    <xdr:col>2</xdr:col>
                    <xdr:colOff>0</xdr:colOff>
                    <xdr:row>11</xdr:row>
                    <xdr:rowOff>85725</xdr:rowOff>
                  </from>
                  <to>
                    <xdr:col>4</xdr:col>
                    <xdr:colOff>504825</xdr:colOff>
                    <xdr:row>13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evebit</vt:lpstr>
      <vt:lpstr>Disclaimer</vt:lpstr>
      <vt:lpstr>Calculation</vt:lpstr>
      <vt:lpstr>Decision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roi polanitzer</cp:lastModifiedBy>
  <dcterms:created xsi:type="dcterms:W3CDTF">2017-12-03T17:44:46Z</dcterms:created>
  <dcterms:modified xsi:type="dcterms:W3CDTF">2019-02-23T11:41:00Z</dcterms:modified>
</cp:coreProperties>
</file>